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295" tabRatio="753" activeTab="0"/>
  </bookViews>
  <sheets>
    <sheet name="Výsledky závodů - přehled" sheetId="1" r:id="rId1"/>
    <sheet name="List9" sheetId="2" r:id="rId2"/>
    <sheet name="List8" sheetId="3" r:id="rId3"/>
    <sheet name="List7" sheetId="4" r:id="rId4"/>
    <sheet name="List6" sheetId="5" r:id="rId5"/>
    <sheet name="List5" sheetId="6" r:id="rId6"/>
    <sheet name="List4" sheetId="7" r:id="rId7"/>
    <sheet name="List3" sheetId="8" r:id="rId8"/>
  </sheets>
  <definedNames/>
  <calcPr fullCalcOnLoad="1"/>
</workbook>
</file>

<file path=xl/sharedStrings.xml><?xml version="1.0" encoding="utf-8"?>
<sst xmlns="http://schemas.openxmlformats.org/spreadsheetml/2006/main" count="290" uniqueCount="153">
  <si>
    <t>1.subregionální závod</t>
  </si>
  <si>
    <t>2.subregionální závod</t>
  </si>
  <si>
    <t>Polní den</t>
  </si>
  <si>
    <t>Marconi memorial Contest</t>
  </si>
  <si>
    <t>počet účastníků</t>
  </si>
  <si>
    <t>součet bodů prvních 3 stanic</t>
  </si>
  <si>
    <t>nejvyšší počet QSO</t>
  </si>
  <si>
    <t>Rok / pásmo</t>
  </si>
  <si>
    <t>1987 / 144</t>
  </si>
  <si>
    <t>1987 / 432</t>
  </si>
  <si>
    <t>1987 / 1G2</t>
  </si>
  <si>
    <t>1987 / 10G</t>
  </si>
  <si>
    <t>1988 / 144</t>
  </si>
  <si>
    <t>1988 / 432</t>
  </si>
  <si>
    <t>1988 / 1G2</t>
  </si>
  <si>
    <t>1988 / 10G</t>
  </si>
  <si>
    <t>1989 / 144</t>
  </si>
  <si>
    <t>1989 / 432</t>
  </si>
  <si>
    <t>1989 / 1G2</t>
  </si>
  <si>
    <t>1989 / 10G</t>
  </si>
  <si>
    <t>1990 / 144</t>
  </si>
  <si>
    <t>1990 / 432</t>
  </si>
  <si>
    <t>1990 / 1G2</t>
  </si>
  <si>
    <t>1990 / 10G</t>
  </si>
  <si>
    <t>1991 / 144</t>
  </si>
  <si>
    <t>1991 / 432</t>
  </si>
  <si>
    <t>1991 / 1G2</t>
  </si>
  <si>
    <t>1991 / 10G</t>
  </si>
  <si>
    <t>1992 / 144</t>
  </si>
  <si>
    <t>1992 / 432</t>
  </si>
  <si>
    <t>1993 / 1G2</t>
  </si>
  <si>
    <t>1992 / 1G2</t>
  </si>
  <si>
    <t>1992 / 10G</t>
  </si>
  <si>
    <t>1993 / 144</t>
  </si>
  <si>
    <t>1993 / 432</t>
  </si>
  <si>
    <t>1993 / 10G</t>
  </si>
  <si>
    <t>1994 / 144</t>
  </si>
  <si>
    <t>1994 / 432</t>
  </si>
  <si>
    <t>1994 / 1G2</t>
  </si>
  <si>
    <t>1994 / 10G</t>
  </si>
  <si>
    <t>1995 / 144</t>
  </si>
  <si>
    <t>1995 / 432</t>
  </si>
  <si>
    <t>1995 / 1G2</t>
  </si>
  <si>
    <t>1995 / 10G</t>
  </si>
  <si>
    <t>1996 / 144</t>
  </si>
  <si>
    <t>1996 / 432</t>
  </si>
  <si>
    <t>1996 / 1G2</t>
  </si>
  <si>
    <t>1996 / 10G</t>
  </si>
  <si>
    <t>1997 / 144</t>
  </si>
  <si>
    <t>1997 / 432</t>
  </si>
  <si>
    <t>1997 / 1G2</t>
  </si>
  <si>
    <t>1997 / 10G</t>
  </si>
  <si>
    <t>1998 / 144</t>
  </si>
  <si>
    <t>1998 / 432</t>
  </si>
  <si>
    <t>1998 / 1G2</t>
  </si>
  <si>
    <t>1998 / 10G</t>
  </si>
  <si>
    <t>1999 / 144</t>
  </si>
  <si>
    <t>1999 / 432</t>
  </si>
  <si>
    <t>1999 / 1G2</t>
  </si>
  <si>
    <t>1999 / 10G</t>
  </si>
  <si>
    <t>2000 / 144</t>
  </si>
  <si>
    <t>2000 / 432</t>
  </si>
  <si>
    <t>2000 / 1G2</t>
  </si>
  <si>
    <t>2000 / 10G</t>
  </si>
  <si>
    <t>2001 / 144</t>
  </si>
  <si>
    <t>2001 / 432</t>
  </si>
  <si>
    <t>2001 / 1G2</t>
  </si>
  <si>
    <t>2001 / 10G</t>
  </si>
  <si>
    <t>2002 / 144</t>
  </si>
  <si>
    <t>2002 / 432</t>
  </si>
  <si>
    <t>2002 / 1G2</t>
  </si>
  <si>
    <t>2002 / 10G</t>
  </si>
  <si>
    <t>2003 / 144</t>
  </si>
  <si>
    <t>2003 / 432</t>
  </si>
  <si>
    <t>2003 / 1G2</t>
  </si>
  <si>
    <t>2003 / 10G</t>
  </si>
  <si>
    <t>2004 / 144</t>
  </si>
  <si>
    <t>2004 / 432</t>
  </si>
  <si>
    <t>2004 / 1G2</t>
  </si>
  <si>
    <t>2004 / 10G</t>
  </si>
  <si>
    <t>VHF + UHF Contest</t>
  </si>
  <si>
    <t>Součty v uvedeném roce</t>
  </si>
  <si>
    <t>součet bodů prvních 3 stanic / 1000</t>
  </si>
  <si>
    <t>1G2</t>
  </si>
  <si>
    <t>10G</t>
  </si>
  <si>
    <t>počet hodnocených stanic v uvedených závodech</t>
  </si>
  <si>
    <t>součet maximálních počtů spojení v závodě</t>
  </si>
  <si>
    <t>I.subregionální závod</t>
  </si>
  <si>
    <t>počet hodnocených stanic</t>
  </si>
  <si>
    <t>maximální počet QSO v závodě</t>
  </si>
  <si>
    <t>II.subregionální závod</t>
  </si>
  <si>
    <t>VHF a UHF Contest</t>
  </si>
  <si>
    <t>součet bodů 3 nejlepších stanic</t>
  </si>
  <si>
    <t>MMC Contest</t>
  </si>
  <si>
    <t>VKV závody v OK v letech 1987 až 2010</t>
  </si>
  <si>
    <t>2005 / 144</t>
  </si>
  <si>
    <t>2005 / 432</t>
  </si>
  <si>
    <t>2005 / 1G2</t>
  </si>
  <si>
    <t>2005 / 10G</t>
  </si>
  <si>
    <t>2006 / 144</t>
  </si>
  <si>
    <t>2006 / 432</t>
  </si>
  <si>
    <t>2006 / 1G2</t>
  </si>
  <si>
    <t>2006 / 10G</t>
  </si>
  <si>
    <t>2007 / 144</t>
  </si>
  <si>
    <t>2007 / 432</t>
  </si>
  <si>
    <t>2007 / 1G2</t>
  </si>
  <si>
    <t>2007 / 10G</t>
  </si>
  <si>
    <t>2008 / 144</t>
  </si>
  <si>
    <t>2008 / 432</t>
  </si>
  <si>
    <t>2008 / 1G2</t>
  </si>
  <si>
    <t>2008 / 10G</t>
  </si>
  <si>
    <t>2009 / 144</t>
  </si>
  <si>
    <t>2009 / 432</t>
  </si>
  <si>
    <t>2009 / 1G2</t>
  </si>
  <si>
    <t>2009 / 10G</t>
  </si>
  <si>
    <t>2010 / 144</t>
  </si>
  <si>
    <t>2010 / 432</t>
  </si>
  <si>
    <t>2010 / 1G2</t>
  </si>
  <si>
    <t>2010 / 10G</t>
  </si>
  <si>
    <t>celoroční suma součtu bodů 3 nejlepších stanic [x1000]</t>
  </si>
  <si>
    <t>Součet za všechny závody</t>
  </si>
  <si>
    <t>Rok</t>
  </si>
  <si>
    <t>celoroční suma součtu bodů všech stanic [x1000]</t>
  </si>
  <si>
    <t>součet bodů všech stanic v závodě</t>
  </si>
  <si>
    <t>Podíl TOP3/ALL za všechny závody</t>
  </si>
  <si>
    <t>Podíl TOP3/ALL za I.subregionální závod</t>
  </si>
  <si>
    <t>Podíl TOP3/ALL za II.subregionální závod</t>
  </si>
  <si>
    <t>Podíl TOP3/ALL za Polní den</t>
  </si>
  <si>
    <t>Podíl TOP3/ALL za VHF a UHF Contest</t>
  </si>
  <si>
    <t>Podíl bodů TOP3/ALL</t>
  </si>
  <si>
    <t>Podíl soutěžících TOP3/ALL</t>
  </si>
  <si>
    <t>n.a.</t>
  </si>
  <si>
    <t>procentuální poměr počtu hodnocených stanic v závodě vůči počtu stanic ve všech závodech v daném kalendářním roce  - všechno</t>
  </si>
  <si>
    <r>
      <t>procentuální poměr počtu hodnocených stanic v závodě vůči počtu stanic ve všech závodech v daném kalendářním roce  -</t>
    </r>
    <r>
      <rPr>
        <b/>
        <sz val="10"/>
        <color indexed="10"/>
        <rFont val="Arial CE"/>
        <family val="0"/>
      </rPr>
      <t xml:space="preserve"> I. subregionál</t>
    </r>
  </si>
  <si>
    <r>
      <t>procentuální poměr počtu hodnocených stanic v závodě vůči počtu stanic ve všech závodech v daném kalendářním roce  -</t>
    </r>
    <r>
      <rPr>
        <b/>
        <sz val="10"/>
        <color indexed="10"/>
        <rFont val="Arial CE"/>
        <family val="0"/>
      </rPr>
      <t xml:space="preserve"> II. subregionál</t>
    </r>
  </si>
  <si>
    <r>
      <t>procentuální poměr počtu hodnocených stanic v závodě vůči počtu stanic ve všech závodech v daném kalendářním roce  -</t>
    </r>
    <r>
      <rPr>
        <b/>
        <sz val="10"/>
        <color indexed="10"/>
        <rFont val="Arial CE"/>
        <family val="0"/>
      </rPr>
      <t xml:space="preserve"> Polní den</t>
    </r>
  </si>
  <si>
    <r>
      <t>procentuální poměr počtu hodnocených stanic v závodě vůči počtu stanic ve všech závodech v daném kalendářním roce  -</t>
    </r>
    <r>
      <rPr>
        <b/>
        <sz val="10"/>
        <color indexed="10"/>
        <rFont val="Arial CE"/>
        <family val="0"/>
      </rPr>
      <t xml:space="preserve"> VHF a UHF Contest</t>
    </r>
  </si>
  <si>
    <r>
      <t>procentuální poměr počtu hodnocených stanic v závodě vůči počtu stanic ve všech závodech v daném kalendářním roce  -</t>
    </r>
    <r>
      <rPr>
        <b/>
        <sz val="10"/>
        <color indexed="10"/>
        <rFont val="Arial CE"/>
        <family val="0"/>
      </rPr>
      <t xml:space="preserve"> MMC</t>
    </r>
  </si>
  <si>
    <t>procentuální poměr počtu bodů hodnocených stanic v závodě vůči počtu bodů všech stanic ve všech závodech v daném kalendářním roce  - všechno</t>
  </si>
  <si>
    <r>
      <t xml:space="preserve">procentuální poměr počtu bodů hodnocených stanic v závodě vůči počtu bodů všech stanic ve všech závodech v daném kalendářním roce   
</t>
    </r>
    <r>
      <rPr>
        <b/>
        <sz val="10"/>
        <color indexed="10"/>
        <rFont val="Arial CE"/>
        <family val="0"/>
      </rPr>
      <t>I. subregionál</t>
    </r>
  </si>
  <si>
    <r>
      <t xml:space="preserve">procentuální poměr počtu bodů hodnocených stanic v závodě vůči počtu bodů všech stanic ve všech závodech v daném kalendářním roce   
</t>
    </r>
    <r>
      <rPr>
        <b/>
        <sz val="10"/>
        <color indexed="10"/>
        <rFont val="Arial CE"/>
        <family val="0"/>
      </rPr>
      <t>II. subregionál</t>
    </r>
  </si>
  <si>
    <r>
      <t xml:space="preserve">procentuální poměr počtu bodů hodnocených stanic v závodě vůči počtu bodů všech stanic ve všech závodech v daném kalendářním roce   
</t>
    </r>
    <r>
      <rPr>
        <b/>
        <sz val="10"/>
        <color indexed="10"/>
        <rFont val="Arial CE"/>
        <family val="0"/>
      </rPr>
      <t>Polní den</t>
    </r>
  </si>
  <si>
    <r>
      <t xml:space="preserve">procentuální poměr počtu bodů hodnocených stanic v závodě vůči počtu bodů všech stanic ve všech závodech v daném kalendářním roce   
</t>
    </r>
    <r>
      <rPr>
        <b/>
        <sz val="10"/>
        <color indexed="10"/>
        <rFont val="Arial CE"/>
        <family val="0"/>
      </rPr>
      <t>VHF a UHF Contest</t>
    </r>
  </si>
  <si>
    <r>
      <t xml:space="preserve">procentuální poměr počtu bodů hodnocených stanic v závodě vůči počtu bodů všech stanic ve všech závodech v daném kalendářním roce   
</t>
    </r>
    <r>
      <rPr>
        <b/>
        <sz val="10"/>
        <color indexed="10"/>
        <rFont val="Arial CE"/>
        <family val="0"/>
      </rPr>
      <t>MMC</t>
    </r>
  </si>
  <si>
    <t>procentuální poměr počtu nejvyšího počtu QSO v závodě vůči souštu nejvyššího počtu QSO ve všech závodech v daném kalendářním roce  - všechno</t>
  </si>
  <si>
    <r>
      <t xml:space="preserve">procentuální poměr počtu nejvyšího počtu QSO v závodě vůči souštu nejvyššího počtu QSO ve všech závodech v daném kalendářním roce  
</t>
    </r>
    <r>
      <rPr>
        <b/>
        <sz val="10"/>
        <color indexed="10"/>
        <rFont val="Arial CE"/>
        <family val="0"/>
      </rPr>
      <t xml:space="preserve"> I.subregionál</t>
    </r>
  </si>
  <si>
    <r>
      <t xml:space="preserve">procentuální poměr počtu nejvyšího počtu QSO v závodě vůči souštu nejvyššího počtu QSO ve všech závodech v daném kalendářním roce  
</t>
    </r>
    <r>
      <rPr>
        <b/>
        <sz val="10"/>
        <color indexed="10"/>
        <rFont val="Arial CE"/>
        <family val="0"/>
      </rPr>
      <t xml:space="preserve"> II.subregionál</t>
    </r>
  </si>
  <si>
    <r>
      <t xml:space="preserve">procentuální poměr počtu nejvyšího počtu QSO v závodě vůči souštu nejvyššího počtu QSO ve všech závodech v daném kalendářním roce  
</t>
    </r>
    <r>
      <rPr>
        <b/>
        <sz val="10"/>
        <color indexed="10"/>
        <rFont val="Arial CE"/>
        <family val="0"/>
      </rPr>
      <t xml:space="preserve"> Polní den</t>
    </r>
  </si>
  <si>
    <r>
      <t xml:space="preserve">procentuální poměr počtu nejvyšího počtu QSO v závodě vůči souštu nejvyššího počtu QSO ve všech závodech v daném kalendářním roce  
</t>
    </r>
    <r>
      <rPr>
        <b/>
        <sz val="10"/>
        <color indexed="10"/>
        <rFont val="Arial CE"/>
        <family val="0"/>
      </rPr>
      <t xml:space="preserve"> VHF a UHF Contest</t>
    </r>
  </si>
  <si>
    <r>
      <t xml:space="preserve">procentuální poměr počtu nejvyšího počtu QSO v závodě vůči souštu nejvyššího počtu QSO ve všech závodech v daném kalendářním roce  
</t>
    </r>
    <r>
      <rPr>
        <b/>
        <sz val="10"/>
        <color indexed="10"/>
        <rFont val="Arial CE"/>
        <family val="0"/>
      </rPr>
      <t xml:space="preserve"> MMC</t>
    </r>
  </si>
  <si>
    <t>OK-OM DX Contest</t>
  </si>
  <si>
    <t>pouze OK stanice</t>
  </si>
  <si>
    <t>http://okomcc.radioamater.cz/?page=results&amp;action=contest_detail&amp;id=22&amp;division_id=1&amp;category_id=ab&amp;btnSearch=Vyhledat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</si>
</sst>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0">
    <font>
      <sz val="10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Arial"/>
      <family val="2"/>
    </font>
    <font>
      <sz val="22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 style="thin"/>
      <diagonal style="dashed"/>
    </border>
    <border diagonalUp="1">
      <left style="thin"/>
      <right style="thin"/>
      <top style="thin"/>
      <bottom style="thin"/>
      <diagonal style="dashed"/>
    </border>
    <border diagonalUp="1">
      <left style="thin"/>
      <right style="medium"/>
      <top style="thin"/>
      <bottom style="thin"/>
      <diagonal style="dashed"/>
    </border>
    <border diagonalUp="1">
      <left style="medium"/>
      <right style="thin"/>
      <top style="thin"/>
      <bottom style="medium"/>
      <diagonal style="dashed"/>
    </border>
    <border diagonalUp="1">
      <left style="thin"/>
      <right style="thin"/>
      <top style="thin"/>
      <bottom style="medium"/>
      <diagonal style="dashed"/>
    </border>
    <border diagonalUp="1">
      <left style="thin"/>
      <right style="medium"/>
      <top style="thin"/>
      <bottom style="medium"/>
      <diagonal style="dash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thin"/>
      <diagonal style="dashed"/>
    </border>
    <border diagonalUp="1">
      <left style="thin"/>
      <right>
        <color indexed="63"/>
      </right>
      <top style="thin"/>
      <bottom style="medium"/>
      <diagonal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" fontId="0" fillId="4" borderId="14" xfId="0" applyNumberFormat="1" applyFill="1" applyBorder="1" applyAlignment="1">
      <alignment/>
    </xf>
    <xf numFmtId="1" fontId="0" fillId="4" borderId="14" xfId="0" applyNumberForma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49" fontId="8" fillId="4" borderId="14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center"/>
    </xf>
    <xf numFmtId="1" fontId="0" fillId="4" borderId="8" xfId="0" applyNumberFormat="1" applyFill="1" applyBorder="1" applyAlignment="1">
      <alignment/>
    </xf>
    <xf numFmtId="1" fontId="0" fillId="4" borderId="17" xfId="0" applyNumberFormat="1" applyFill="1" applyBorder="1" applyAlignment="1">
      <alignment/>
    </xf>
    <xf numFmtId="0" fontId="8" fillId="4" borderId="8" xfId="0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8" xfId="0" applyFont="1" applyFill="1" applyBorder="1" applyAlignment="1">
      <alignment/>
    </xf>
    <xf numFmtId="164" fontId="8" fillId="4" borderId="8" xfId="0" applyNumberFormat="1" applyFont="1" applyFill="1" applyBorder="1" applyAlignment="1">
      <alignment horizontal="center"/>
    </xf>
    <xf numFmtId="10" fontId="8" fillId="4" borderId="8" xfId="0" applyNumberFormat="1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10" fontId="8" fillId="5" borderId="8" xfId="0" applyNumberFormat="1" applyFont="1" applyFill="1" applyBorder="1" applyAlignment="1">
      <alignment horizontal="center"/>
    </xf>
    <xf numFmtId="10" fontId="8" fillId="4" borderId="17" xfId="0" applyNumberFormat="1" applyFont="1" applyFill="1" applyBorder="1" applyAlignment="1">
      <alignment horizontal="center"/>
    </xf>
    <xf numFmtId="10" fontId="8" fillId="4" borderId="14" xfId="0" applyNumberFormat="1" applyFont="1" applyFill="1" applyBorder="1" applyAlignment="1">
      <alignment horizontal="center"/>
    </xf>
    <xf numFmtId="10" fontId="8" fillId="5" borderId="14" xfId="0" applyNumberFormat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31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366"/>
  <sheetViews>
    <sheetView tabSelected="1" zoomScale="75" zoomScaleNormal="75" zoomScaleSheetLayoutView="75" workbookViewId="0" topLeftCell="A336">
      <selection activeCell="E372" sqref="E372"/>
    </sheetView>
  </sheetViews>
  <sheetFormatPr defaultColWidth="9.00390625" defaultRowHeight="12.75"/>
  <cols>
    <col min="2" max="2" width="11.00390625" style="0" customWidth="1"/>
    <col min="5" max="5" width="9.25390625" style="0" bestFit="1" customWidth="1"/>
    <col min="6" max="6" width="12.375" style="0" customWidth="1"/>
    <col min="11" max="11" width="10.375" style="0" bestFit="1" customWidth="1"/>
    <col min="15" max="15" width="10.00390625" style="0" bestFit="1" customWidth="1"/>
    <col min="23" max="23" width="10.375" style="0" customWidth="1"/>
    <col min="29" max="29" width="12.00390625" style="0" bestFit="1" customWidth="1"/>
    <col min="32" max="32" width="9.25390625" style="0" bestFit="1" customWidth="1"/>
  </cols>
  <sheetData>
    <row r="3" spans="9:15" ht="27.75">
      <c r="I3" s="30" t="s">
        <v>94</v>
      </c>
      <c r="J3" s="31"/>
      <c r="K3" s="30"/>
      <c r="L3" s="30"/>
      <c r="M3" s="30"/>
      <c r="N3" s="31"/>
      <c r="O3" s="31"/>
    </row>
    <row r="6" spans="7:24" ht="13.5" hidden="1" thickBot="1">
      <c r="G6" s="79" t="s">
        <v>0</v>
      </c>
      <c r="H6" s="80"/>
      <c r="I6" s="81"/>
      <c r="J6" s="79" t="s">
        <v>1</v>
      </c>
      <c r="K6" s="80"/>
      <c r="L6" s="81"/>
      <c r="M6" s="79" t="s">
        <v>2</v>
      </c>
      <c r="N6" s="80"/>
      <c r="O6" s="81"/>
      <c r="P6" s="79" t="s">
        <v>80</v>
      </c>
      <c r="Q6" s="80"/>
      <c r="R6" s="81"/>
      <c r="S6" s="79" t="s">
        <v>3</v>
      </c>
      <c r="T6" s="80"/>
      <c r="U6" s="81"/>
      <c r="V6" s="79" t="s">
        <v>81</v>
      </c>
      <c r="W6" s="80"/>
      <c r="X6" s="81"/>
    </row>
    <row r="7" spans="6:24" ht="54" customHeight="1" hidden="1" thickBot="1">
      <c r="F7" s="32" t="s">
        <v>7</v>
      </c>
      <c r="G7" s="4" t="s">
        <v>4</v>
      </c>
      <c r="H7" s="5" t="s">
        <v>6</v>
      </c>
      <c r="I7" s="6" t="s">
        <v>5</v>
      </c>
      <c r="J7" s="4" t="s">
        <v>4</v>
      </c>
      <c r="K7" s="5" t="s">
        <v>6</v>
      </c>
      <c r="L7" s="6" t="s">
        <v>5</v>
      </c>
      <c r="M7" s="4" t="s">
        <v>4</v>
      </c>
      <c r="N7" s="5" t="s">
        <v>6</v>
      </c>
      <c r="O7" s="6" t="s">
        <v>5</v>
      </c>
      <c r="P7" s="4" t="s">
        <v>4</v>
      </c>
      <c r="Q7" s="5" t="s">
        <v>6</v>
      </c>
      <c r="R7" s="6" t="s">
        <v>5</v>
      </c>
      <c r="S7" s="4" t="s">
        <v>4</v>
      </c>
      <c r="T7" s="5" t="s">
        <v>6</v>
      </c>
      <c r="U7" s="6" t="s">
        <v>5</v>
      </c>
      <c r="V7" s="4" t="s">
        <v>4</v>
      </c>
      <c r="W7" s="5" t="s">
        <v>6</v>
      </c>
      <c r="X7" s="22" t="s">
        <v>82</v>
      </c>
    </row>
    <row r="8" spans="6:29" ht="15" customHeight="1" hidden="1">
      <c r="F8" s="1" t="s">
        <v>8</v>
      </c>
      <c r="G8" s="7">
        <v>120</v>
      </c>
      <c r="H8" s="8">
        <v>651</v>
      </c>
      <c r="I8" s="9">
        <v>396186</v>
      </c>
      <c r="J8" s="7">
        <v>118</v>
      </c>
      <c r="K8" s="8">
        <v>688</v>
      </c>
      <c r="L8" s="9">
        <v>609149</v>
      </c>
      <c r="M8" s="10">
        <v>241</v>
      </c>
      <c r="N8" s="11">
        <v>709</v>
      </c>
      <c r="O8" s="12">
        <v>543979</v>
      </c>
      <c r="P8" s="10">
        <v>184</v>
      </c>
      <c r="Q8" s="11">
        <v>769</v>
      </c>
      <c r="R8" s="12">
        <v>663007</v>
      </c>
      <c r="S8" s="10">
        <v>114</v>
      </c>
      <c r="T8" s="11">
        <v>546</v>
      </c>
      <c r="U8" s="12">
        <v>687951</v>
      </c>
      <c r="V8" s="10">
        <f>SUM(G8,J8,M8,P8,S8)</f>
        <v>777</v>
      </c>
      <c r="W8" s="11">
        <f>SUM(H8,K8,N8,Q8,T8)</f>
        <v>3363</v>
      </c>
      <c r="X8" s="20">
        <f>(I8+L8+O8+R8+U8)/1000</f>
        <v>2900.272</v>
      </c>
      <c r="Z8" s="45"/>
      <c r="AA8" s="45"/>
      <c r="AB8" s="45"/>
      <c r="AC8" s="45"/>
    </row>
    <row r="9" spans="6:24" ht="15" customHeight="1" hidden="1">
      <c r="F9" s="2" t="s">
        <v>9</v>
      </c>
      <c r="G9" s="13">
        <v>36</v>
      </c>
      <c r="H9" s="14">
        <v>109</v>
      </c>
      <c r="I9" s="15">
        <v>60115</v>
      </c>
      <c r="J9" s="13">
        <v>36</v>
      </c>
      <c r="K9" s="14">
        <v>166</v>
      </c>
      <c r="L9" s="15">
        <v>113006</v>
      </c>
      <c r="M9" s="13">
        <v>78</v>
      </c>
      <c r="N9" s="14">
        <v>242</v>
      </c>
      <c r="O9" s="15">
        <v>147754</v>
      </c>
      <c r="P9" s="13">
        <v>74</v>
      </c>
      <c r="Q9" s="14">
        <v>211</v>
      </c>
      <c r="R9" s="15">
        <v>166675</v>
      </c>
      <c r="S9" s="23"/>
      <c r="T9" s="24"/>
      <c r="U9" s="25"/>
      <c r="V9" s="13">
        <f aca="true" t="shared" si="0" ref="V9:W11">SUM(G9,J9,M9,P9)</f>
        <v>224</v>
      </c>
      <c r="W9" s="14">
        <f t="shared" si="0"/>
        <v>728</v>
      </c>
      <c r="X9" s="19">
        <f>(I9+L9+O9+R9)/1000</f>
        <v>487.55</v>
      </c>
    </row>
    <row r="10" spans="6:24" ht="15" customHeight="1" hidden="1">
      <c r="F10" s="2" t="s">
        <v>10</v>
      </c>
      <c r="G10" s="13">
        <v>14</v>
      </c>
      <c r="H10" s="14">
        <v>19</v>
      </c>
      <c r="I10" s="15">
        <v>4887</v>
      </c>
      <c r="J10" s="13">
        <v>18</v>
      </c>
      <c r="K10" s="14">
        <v>37</v>
      </c>
      <c r="L10" s="15">
        <v>16285</v>
      </c>
      <c r="M10" s="13">
        <v>30</v>
      </c>
      <c r="N10" s="14">
        <v>71</v>
      </c>
      <c r="O10" s="15">
        <v>29943</v>
      </c>
      <c r="P10" s="13">
        <v>23</v>
      </c>
      <c r="Q10" s="14">
        <v>72</v>
      </c>
      <c r="R10" s="15">
        <v>32306</v>
      </c>
      <c r="S10" s="23"/>
      <c r="T10" s="24"/>
      <c r="U10" s="25"/>
      <c r="V10" s="13">
        <f t="shared" si="0"/>
        <v>85</v>
      </c>
      <c r="W10" s="14">
        <f t="shared" si="0"/>
        <v>199</v>
      </c>
      <c r="X10" s="19">
        <f aca="true" t="shared" si="1" ref="X10:X15">(I10+L10+O10+R10)/1000</f>
        <v>83.421</v>
      </c>
    </row>
    <row r="11" spans="6:24" ht="15" customHeight="1" hidden="1" thickBot="1">
      <c r="F11" s="3" t="s">
        <v>11</v>
      </c>
      <c r="G11" s="16">
        <v>0</v>
      </c>
      <c r="H11" s="17">
        <v>0</v>
      </c>
      <c r="I11" s="18">
        <v>0</v>
      </c>
      <c r="J11" s="16">
        <v>0</v>
      </c>
      <c r="K11" s="17">
        <v>0</v>
      </c>
      <c r="L11" s="18">
        <v>0</v>
      </c>
      <c r="M11" s="16">
        <v>5</v>
      </c>
      <c r="N11" s="17">
        <v>2</v>
      </c>
      <c r="O11" s="18">
        <v>172</v>
      </c>
      <c r="P11" s="16">
        <v>2</v>
      </c>
      <c r="Q11" s="17">
        <v>3</v>
      </c>
      <c r="R11" s="18">
        <v>567</v>
      </c>
      <c r="S11" s="26"/>
      <c r="T11" s="27"/>
      <c r="U11" s="28"/>
      <c r="V11" s="16">
        <f t="shared" si="0"/>
        <v>7</v>
      </c>
      <c r="W11" s="17">
        <f t="shared" si="0"/>
        <v>5</v>
      </c>
      <c r="X11" s="21">
        <f t="shared" si="1"/>
        <v>0.739</v>
      </c>
    </row>
    <row r="12" spans="6:29" ht="15" customHeight="1" hidden="1">
      <c r="F12" s="1" t="s">
        <v>12</v>
      </c>
      <c r="G12" s="7">
        <v>127</v>
      </c>
      <c r="H12" s="8">
        <v>570</v>
      </c>
      <c r="I12" s="9">
        <v>378580</v>
      </c>
      <c r="J12" s="7">
        <v>126</v>
      </c>
      <c r="K12" s="8">
        <v>800</v>
      </c>
      <c r="L12" s="9">
        <v>752413</v>
      </c>
      <c r="M12" s="10">
        <v>235</v>
      </c>
      <c r="N12" s="11">
        <v>618</v>
      </c>
      <c r="O12" s="12">
        <v>506479</v>
      </c>
      <c r="P12" s="10">
        <v>193</v>
      </c>
      <c r="Q12" s="11">
        <v>685</v>
      </c>
      <c r="R12" s="12">
        <v>599752</v>
      </c>
      <c r="S12" s="10">
        <v>121</v>
      </c>
      <c r="T12" s="11">
        <v>472</v>
      </c>
      <c r="U12" s="12">
        <v>422247</v>
      </c>
      <c r="V12" s="10">
        <f>SUM(G12,J12,M12,P12,S12)</f>
        <v>802</v>
      </c>
      <c r="W12" s="11">
        <f>SUM(H12,K12,N12,Q12,T12)</f>
        <v>3145</v>
      </c>
      <c r="X12" s="20">
        <f>(I12+L12+O12+R12+U12)/1000</f>
        <v>2659.471</v>
      </c>
      <c r="Z12" s="45"/>
      <c r="AA12" s="45"/>
      <c r="AB12" s="45"/>
      <c r="AC12" s="45"/>
    </row>
    <row r="13" spans="6:24" ht="15" customHeight="1" hidden="1">
      <c r="F13" s="2" t="s">
        <v>13</v>
      </c>
      <c r="G13" s="13">
        <v>32</v>
      </c>
      <c r="H13" s="14">
        <v>134</v>
      </c>
      <c r="I13" s="15">
        <v>65402</v>
      </c>
      <c r="J13" s="13">
        <v>32</v>
      </c>
      <c r="K13" s="14">
        <v>222</v>
      </c>
      <c r="L13" s="15">
        <v>172859</v>
      </c>
      <c r="M13" s="13">
        <v>91</v>
      </c>
      <c r="N13" s="14">
        <v>211</v>
      </c>
      <c r="O13" s="15">
        <v>134475</v>
      </c>
      <c r="P13" s="13">
        <v>71</v>
      </c>
      <c r="Q13" s="14">
        <v>276</v>
      </c>
      <c r="R13" s="15">
        <v>205864</v>
      </c>
      <c r="S13" s="23"/>
      <c r="T13" s="24"/>
      <c r="U13" s="25"/>
      <c r="V13" s="13">
        <f aca="true" t="shared" si="2" ref="V13:W15">SUM(G13,J13,M13,P13)</f>
        <v>226</v>
      </c>
      <c r="W13" s="14">
        <f t="shared" si="2"/>
        <v>843</v>
      </c>
      <c r="X13" s="19">
        <f t="shared" si="1"/>
        <v>578.6</v>
      </c>
    </row>
    <row r="14" spans="6:24" ht="15" customHeight="1" hidden="1">
      <c r="F14" s="2" t="s">
        <v>14</v>
      </c>
      <c r="G14" s="13">
        <v>12</v>
      </c>
      <c r="H14" s="14">
        <v>22</v>
      </c>
      <c r="I14" s="15">
        <v>4896</v>
      </c>
      <c r="J14" s="13">
        <v>18</v>
      </c>
      <c r="K14" s="14">
        <v>55</v>
      </c>
      <c r="L14" s="15">
        <v>34076</v>
      </c>
      <c r="M14" s="13">
        <v>39</v>
      </c>
      <c r="N14" s="14">
        <v>71</v>
      </c>
      <c r="O14" s="15">
        <v>28939</v>
      </c>
      <c r="P14" s="13">
        <v>33</v>
      </c>
      <c r="Q14" s="14">
        <v>106</v>
      </c>
      <c r="R14" s="15">
        <v>62627</v>
      </c>
      <c r="S14" s="23"/>
      <c r="T14" s="24"/>
      <c r="U14" s="25"/>
      <c r="V14" s="13">
        <f t="shared" si="2"/>
        <v>102</v>
      </c>
      <c r="W14" s="14">
        <f t="shared" si="2"/>
        <v>254</v>
      </c>
      <c r="X14" s="19">
        <f t="shared" si="1"/>
        <v>130.538</v>
      </c>
    </row>
    <row r="15" spans="6:24" ht="15" customHeight="1" hidden="1" thickBot="1">
      <c r="F15" s="3" t="s">
        <v>15</v>
      </c>
      <c r="G15" s="16">
        <v>0</v>
      </c>
      <c r="H15" s="17">
        <v>0</v>
      </c>
      <c r="I15" s="18">
        <v>0</v>
      </c>
      <c r="J15" s="16">
        <v>5</v>
      </c>
      <c r="K15" s="17">
        <v>2</v>
      </c>
      <c r="L15" s="18">
        <v>279</v>
      </c>
      <c r="M15" s="16">
        <v>3</v>
      </c>
      <c r="N15" s="17">
        <v>4</v>
      </c>
      <c r="O15" s="18">
        <v>808</v>
      </c>
      <c r="P15" s="16">
        <v>6</v>
      </c>
      <c r="Q15" s="17">
        <v>8</v>
      </c>
      <c r="R15" s="18">
        <v>2402</v>
      </c>
      <c r="S15" s="26"/>
      <c r="T15" s="27"/>
      <c r="U15" s="28"/>
      <c r="V15" s="16">
        <f t="shared" si="2"/>
        <v>14</v>
      </c>
      <c r="W15" s="17">
        <f t="shared" si="2"/>
        <v>14</v>
      </c>
      <c r="X15" s="21">
        <f t="shared" si="1"/>
        <v>3.489</v>
      </c>
    </row>
    <row r="16" spans="6:29" ht="15" customHeight="1" hidden="1">
      <c r="F16" s="1" t="s">
        <v>16</v>
      </c>
      <c r="G16" s="7">
        <v>126</v>
      </c>
      <c r="H16" s="8">
        <v>632</v>
      </c>
      <c r="I16" s="9">
        <v>466140</v>
      </c>
      <c r="J16" s="7">
        <v>144</v>
      </c>
      <c r="K16" s="8">
        <v>595</v>
      </c>
      <c r="L16" s="9">
        <v>496763</v>
      </c>
      <c r="M16" s="10">
        <v>234</v>
      </c>
      <c r="N16" s="11">
        <v>610</v>
      </c>
      <c r="O16" s="12">
        <v>550109</v>
      </c>
      <c r="P16" s="10">
        <v>180</v>
      </c>
      <c r="Q16" s="11">
        <v>714</v>
      </c>
      <c r="R16" s="12">
        <v>649796</v>
      </c>
      <c r="S16" s="10">
        <v>114</v>
      </c>
      <c r="T16" s="11">
        <v>401</v>
      </c>
      <c r="U16" s="12">
        <v>347597</v>
      </c>
      <c r="V16" s="10">
        <f>SUM(G16,J16,M16,P16,S16)</f>
        <v>798</v>
      </c>
      <c r="W16" s="11">
        <f>SUM(H16,K16,N16,Q16,T16)</f>
        <v>2952</v>
      </c>
      <c r="X16" s="20">
        <f>(I16+L16+O16+R16+U16)/1000</f>
        <v>2510.405</v>
      </c>
      <c r="Z16" s="45"/>
      <c r="AA16" s="45"/>
      <c r="AB16" s="45"/>
      <c r="AC16" s="45"/>
    </row>
    <row r="17" spans="6:24" ht="15" customHeight="1" hidden="1">
      <c r="F17" s="2" t="s">
        <v>17</v>
      </c>
      <c r="G17" s="13">
        <v>37</v>
      </c>
      <c r="H17" s="14">
        <v>107</v>
      </c>
      <c r="I17" s="15">
        <v>60595</v>
      </c>
      <c r="J17" s="13">
        <v>35</v>
      </c>
      <c r="K17" s="14">
        <v>89</v>
      </c>
      <c r="L17" s="15">
        <v>51236</v>
      </c>
      <c r="M17" s="13">
        <v>85</v>
      </c>
      <c r="N17" s="14">
        <v>182</v>
      </c>
      <c r="O17" s="15">
        <v>127873</v>
      </c>
      <c r="P17" s="13">
        <v>49</v>
      </c>
      <c r="Q17" s="14">
        <v>209</v>
      </c>
      <c r="R17" s="15">
        <v>140391</v>
      </c>
      <c r="S17" s="23"/>
      <c r="T17" s="24"/>
      <c r="U17" s="25"/>
      <c r="V17" s="13">
        <f aca="true" t="shared" si="3" ref="V17:W19">SUM(G17,J17,M17,P17)</f>
        <v>206</v>
      </c>
      <c r="W17" s="14">
        <f t="shared" si="3"/>
        <v>587</v>
      </c>
      <c r="X17" s="19">
        <f>(I17+L17+O17+R17)/1000</f>
        <v>380.095</v>
      </c>
    </row>
    <row r="18" spans="6:24" ht="15" customHeight="1" hidden="1">
      <c r="F18" s="2" t="s">
        <v>18</v>
      </c>
      <c r="G18" s="13">
        <v>15</v>
      </c>
      <c r="H18" s="14">
        <v>32</v>
      </c>
      <c r="I18" s="15">
        <v>12807</v>
      </c>
      <c r="J18" s="13">
        <v>17</v>
      </c>
      <c r="K18" s="14">
        <v>37</v>
      </c>
      <c r="L18" s="15">
        <v>11229</v>
      </c>
      <c r="M18" s="13">
        <v>41</v>
      </c>
      <c r="N18" s="14">
        <v>71</v>
      </c>
      <c r="O18" s="15">
        <v>38866</v>
      </c>
      <c r="P18" s="13">
        <v>26</v>
      </c>
      <c r="Q18" s="14">
        <v>77</v>
      </c>
      <c r="R18" s="15">
        <v>30146</v>
      </c>
      <c r="S18" s="23"/>
      <c r="T18" s="24"/>
      <c r="U18" s="25"/>
      <c r="V18" s="13">
        <f t="shared" si="3"/>
        <v>99</v>
      </c>
      <c r="W18" s="14">
        <f t="shared" si="3"/>
        <v>217</v>
      </c>
      <c r="X18" s="19">
        <f>(I18+L18+O18+R18)/1000</f>
        <v>93.048</v>
      </c>
    </row>
    <row r="19" spans="6:24" ht="15" customHeight="1" hidden="1" thickBot="1">
      <c r="F19" s="3" t="s">
        <v>19</v>
      </c>
      <c r="G19" s="16">
        <v>5</v>
      </c>
      <c r="H19" s="17">
        <v>3</v>
      </c>
      <c r="I19" s="18">
        <v>365</v>
      </c>
      <c r="J19" s="16">
        <v>7</v>
      </c>
      <c r="K19" s="17">
        <v>3</v>
      </c>
      <c r="L19" s="18">
        <v>391</v>
      </c>
      <c r="M19" s="16">
        <v>6</v>
      </c>
      <c r="N19" s="17">
        <v>7</v>
      </c>
      <c r="O19" s="18">
        <v>1710</v>
      </c>
      <c r="P19" s="16">
        <v>8</v>
      </c>
      <c r="Q19" s="17">
        <v>9</v>
      </c>
      <c r="R19" s="18">
        <v>2513</v>
      </c>
      <c r="S19" s="26"/>
      <c r="T19" s="27"/>
      <c r="U19" s="28"/>
      <c r="V19" s="16">
        <f t="shared" si="3"/>
        <v>26</v>
      </c>
      <c r="W19" s="17">
        <f t="shared" si="3"/>
        <v>22</v>
      </c>
      <c r="X19" s="21">
        <f>(I19+L19+O19+R19)/1000</f>
        <v>4.979</v>
      </c>
    </row>
    <row r="20" spans="6:29" ht="15" customHeight="1" hidden="1">
      <c r="F20" s="1" t="s">
        <v>20</v>
      </c>
      <c r="G20" s="7">
        <v>109</v>
      </c>
      <c r="H20" s="8">
        <v>511</v>
      </c>
      <c r="I20" s="9">
        <v>381079</v>
      </c>
      <c r="J20" s="7">
        <v>128</v>
      </c>
      <c r="K20" s="8">
        <v>643</v>
      </c>
      <c r="L20" s="9">
        <v>580468</v>
      </c>
      <c r="M20" s="10">
        <v>221</v>
      </c>
      <c r="N20" s="11">
        <v>571</v>
      </c>
      <c r="O20" s="12">
        <v>467189</v>
      </c>
      <c r="P20" s="10">
        <v>157</v>
      </c>
      <c r="Q20" s="11">
        <v>815</v>
      </c>
      <c r="R20" s="12">
        <v>667043</v>
      </c>
      <c r="S20" s="10">
        <v>93</v>
      </c>
      <c r="T20" s="11">
        <v>337</v>
      </c>
      <c r="U20" s="12">
        <v>288700</v>
      </c>
      <c r="V20" s="10">
        <f>SUM(G20,J20,M20,P20,S20)</f>
        <v>708</v>
      </c>
      <c r="W20" s="11">
        <f>SUM(H20,K20,N20,Q20,T20)</f>
        <v>2877</v>
      </c>
      <c r="X20" s="20">
        <f>(I20+L20+O20+R20+U20)/1000</f>
        <v>2384.479</v>
      </c>
      <c r="Z20" s="45"/>
      <c r="AA20" s="45"/>
      <c r="AB20" s="45"/>
      <c r="AC20" s="45"/>
    </row>
    <row r="21" spans="6:24" ht="15" customHeight="1" hidden="1">
      <c r="F21" s="2" t="s">
        <v>21</v>
      </c>
      <c r="G21" s="13">
        <v>23</v>
      </c>
      <c r="H21" s="14">
        <v>80</v>
      </c>
      <c r="I21" s="15">
        <v>53346</v>
      </c>
      <c r="J21" s="13">
        <v>32</v>
      </c>
      <c r="K21" s="14">
        <v>174</v>
      </c>
      <c r="L21" s="15">
        <v>125078</v>
      </c>
      <c r="M21" s="13">
        <v>78</v>
      </c>
      <c r="N21" s="14">
        <v>205</v>
      </c>
      <c r="O21" s="15">
        <v>172692</v>
      </c>
      <c r="P21" s="13">
        <v>47</v>
      </c>
      <c r="Q21" s="14">
        <v>391</v>
      </c>
      <c r="R21" s="15">
        <v>259435</v>
      </c>
      <c r="S21" s="23"/>
      <c r="T21" s="24"/>
      <c r="U21" s="25"/>
      <c r="V21" s="13">
        <f aca="true" t="shared" si="4" ref="V21:W23">SUM(G21,J21,M21,P21)</f>
        <v>180</v>
      </c>
      <c r="W21" s="14">
        <f t="shared" si="4"/>
        <v>850</v>
      </c>
      <c r="X21" s="19">
        <f>(I21+L21+O21+R21)/1000</f>
        <v>610.551</v>
      </c>
    </row>
    <row r="22" spans="6:24" ht="15" customHeight="1" hidden="1">
      <c r="F22" s="2" t="s">
        <v>22</v>
      </c>
      <c r="G22" s="13">
        <v>12</v>
      </c>
      <c r="H22" s="14">
        <v>22</v>
      </c>
      <c r="I22" s="15">
        <v>8546</v>
      </c>
      <c r="J22" s="13">
        <v>21</v>
      </c>
      <c r="K22" s="14">
        <v>38</v>
      </c>
      <c r="L22" s="15">
        <v>17643</v>
      </c>
      <c r="M22" s="13">
        <v>30</v>
      </c>
      <c r="N22" s="14">
        <v>78</v>
      </c>
      <c r="O22" s="15">
        <v>32110</v>
      </c>
      <c r="P22" s="13">
        <v>21</v>
      </c>
      <c r="Q22" s="14">
        <v>112</v>
      </c>
      <c r="R22" s="15">
        <v>51842</v>
      </c>
      <c r="S22" s="23"/>
      <c r="T22" s="24"/>
      <c r="U22" s="25"/>
      <c r="V22" s="13">
        <f t="shared" si="4"/>
        <v>84</v>
      </c>
      <c r="W22" s="14">
        <f t="shared" si="4"/>
        <v>250</v>
      </c>
      <c r="X22" s="19">
        <f>(I22+L22+O22+R22)/1000</f>
        <v>110.141</v>
      </c>
    </row>
    <row r="23" spans="6:24" ht="15" customHeight="1" hidden="1" thickBot="1">
      <c r="F23" s="3" t="s">
        <v>23</v>
      </c>
      <c r="G23" s="16">
        <v>6</v>
      </c>
      <c r="H23" s="17">
        <v>3</v>
      </c>
      <c r="I23" s="18">
        <v>623</v>
      </c>
      <c r="J23" s="16">
        <v>9</v>
      </c>
      <c r="K23" s="17">
        <v>9</v>
      </c>
      <c r="L23" s="18">
        <v>3229</v>
      </c>
      <c r="M23" s="16">
        <v>7</v>
      </c>
      <c r="N23" s="17">
        <v>7</v>
      </c>
      <c r="O23" s="18">
        <v>2103</v>
      </c>
      <c r="P23" s="16">
        <v>8</v>
      </c>
      <c r="Q23" s="17">
        <v>14</v>
      </c>
      <c r="R23" s="18">
        <v>5154</v>
      </c>
      <c r="S23" s="26"/>
      <c r="T23" s="27"/>
      <c r="U23" s="28"/>
      <c r="V23" s="16">
        <f t="shared" si="4"/>
        <v>30</v>
      </c>
      <c r="W23" s="17">
        <f t="shared" si="4"/>
        <v>33</v>
      </c>
      <c r="X23" s="21">
        <f>(I23+L23+O23+R23)/1000</f>
        <v>11.109</v>
      </c>
    </row>
    <row r="24" spans="6:29" ht="15" customHeight="1" hidden="1">
      <c r="F24" s="1" t="s">
        <v>24</v>
      </c>
      <c r="G24" s="7">
        <v>115</v>
      </c>
      <c r="H24" s="8">
        <v>440</v>
      </c>
      <c r="I24" s="9">
        <v>319591</v>
      </c>
      <c r="J24" s="7">
        <v>141</v>
      </c>
      <c r="K24" s="8">
        <v>752</v>
      </c>
      <c r="L24" s="9">
        <v>520489</v>
      </c>
      <c r="M24" s="10">
        <v>222</v>
      </c>
      <c r="N24" s="11">
        <v>833</v>
      </c>
      <c r="O24" s="12">
        <v>608298</v>
      </c>
      <c r="P24" s="10">
        <v>143</v>
      </c>
      <c r="Q24" s="11">
        <v>650</v>
      </c>
      <c r="R24" s="12">
        <v>516655</v>
      </c>
      <c r="S24" s="10">
        <v>79</v>
      </c>
      <c r="T24" s="11">
        <v>313</v>
      </c>
      <c r="U24" s="12">
        <v>223737</v>
      </c>
      <c r="V24" s="10">
        <f>SUM(G24,J24,M24,P24,S24)</f>
        <v>700</v>
      </c>
      <c r="W24" s="11">
        <f>SUM(H24,K24,N24,Q24,T24)</f>
        <v>2988</v>
      </c>
      <c r="X24" s="20">
        <f>(I24+L24+O24+R24+U24)/1000</f>
        <v>2188.77</v>
      </c>
      <c r="Z24" s="45"/>
      <c r="AA24" s="45"/>
      <c r="AB24" s="45"/>
      <c r="AC24" s="45"/>
    </row>
    <row r="25" spans="6:24" ht="15" customHeight="1" hidden="1">
      <c r="F25" s="2" t="s">
        <v>25</v>
      </c>
      <c r="G25" s="13">
        <v>15</v>
      </c>
      <c r="H25" s="14">
        <v>68</v>
      </c>
      <c r="I25" s="15">
        <v>38954</v>
      </c>
      <c r="J25" s="13">
        <v>23</v>
      </c>
      <c r="K25" s="14">
        <v>250</v>
      </c>
      <c r="L25" s="15">
        <v>142034</v>
      </c>
      <c r="M25" s="13">
        <v>63</v>
      </c>
      <c r="N25" s="14">
        <v>261</v>
      </c>
      <c r="O25" s="15">
        <v>185691</v>
      </c>
      <c r="P25" s="13">
        <v>39</v>
      </c>
      <c r="Q25" s="14">
        <v>279</v>
      </c>
      <c r="R25" s="15">
        <v>198871</v>
      </c>
      <c r="S25" s="23"/>
      <c r="T25" s="24"/>
      <c r="U25" s="25"/>
      <c r="V25" s="13">
        <f aca="true" t="shared" si="5" ref="V25:W27">SUM(G25,J25,M25,P25)</f>
        <v>140</v>
      </c>
      <c r="W25" s="14">
        <f t="shared" si="5"/>
        <v>858</v>
      </c>
      <c r="X25" s="19">
        <f>(I25+L25+O25+R25)/1000</f>
        <v>565.55</v>
      </c>
    </row>
    <row r="26" spans="6:24" ht="15" customHeight="1" hidden="1">
      <c r="F26" s="2" t="s">
        <v>26</v>
      </c>
      <c r="G26" s="13">
        <v>8</v>
      </c>
      <c r="H26" s="14">
        <v>20</v>
      </c>
      <c r="I26" s="15">
        <v>9508</v>
      </c>
      <c r="J26" s="13">
        <v>14</v>
      </c>
      <c r="K26" s="14">
        <v>26</v>
      </c>
      <c r="L26" s="15">
        <v>11326</v>
      </c>
      <c r="M26" s="13">
        <v>27</v>
      </c>
      <c r="N26" s="14">
        <v>85</v>
      </c>
      <c r="O26" s="15">
        <v>43947</v>
      </c>
      <c r="P26" s="13">
        <v>21</v>
      </c>
      <c r="Q26" s="14">
        <v>91</v>
      </c>
      <c r="R26" s="15">
        <v>39439</v>
      </c>
      <c r="S26" s="23"/>
      <c r="T26" s="24"/>
      <c r="U26" s="25"/>
      <c r="V26" s="13">
        <f t="shared" si="5"/>
        <v>70</v>
      </c>
      <c r="W26" s="14">
        <f t="shared" si="5"/>
        <v>222</v>
      </c>
      <c r="X26" s="19">
        <f>(I26+L26+O26+R26)/1000</f>
        <v>104.22</v>
      </c>
    </row>
    <row r="27" spans="6:24" ht="15" customHeight="1" hidden="1" thickBot="1">
      <c r="F27" s="3" t="s">
        <v>27</v>
      </c>
      <c r="G27" s="16">
        <v>6</v>
      </c>
      <c r="H27" s="17">
        <v>3</v>
      </c>
      <c r="I27" s="18">
        <v>694</v>
      </c>
      <c r="J27" s="16">
        <v>2</v>
      </c>
      <c r="K27" s="17">
        <v>4</v>
      </c>
      <c r="L27" s="18">
        <v>780</v>
      </c>
      <c r="M27" s="16">
        <v>12</v>
      </c>
      <c r="N27" s="17">
        <v>15</v>
      </c>
      <c r="O27" s="18">
        <v>6401</v>
      </c>
      <c r="P27" s="16">
        <v>9</v>
      </c>
      <c r="Q27" s="17">
        <v>16</v>
      </c>
      <c r="R27" s="18">
        <v>6970</v>
      </c>
      <c r="S27" s="26"/>
      <c r="T27" s="27"/>
      <c r="U27" s="28"/>
      <c r="V27" s="16">
        <f t="shared" si="5"/>
        <v>29</v>
      </c>
      <c r="W27" s="17">
        <f t="shared" si="5"/>
        <v>38</v>
      </c>
      <c r="X27" s="21">
        <f>(I27+L27+O27+R27)/1000</f>
        <v>14.845</v>
      </c>
    </row>
    <row r="28" spans="6:29" ht="15" customHeight="1" hidden="1">
      <c r="F28" s="1" t="s">
        <v>28</v>
      </c>
      <c r="G28" s="7">
        <v>102</v>
      </c>
      <c r="H28" s="8">
        <v>431</v>
      </c>
      <c r="I28" s="9">
        <v>279572</v>
      </c>
      <c r="J28" s="7">
        <v>129</v>
      </c>
      <c r="K28" s="8">
        <v>771</v>
      </c>
      <c r="L28" s="9">
        <v>537060</v>
      </c>
      <c r="M28" s="10">
        <v>209</v>
      </c>
      <c r="N28" s="11">
        <v>656</v>
      </c>
      <c r="O28" s="12">
        <v>427516</v>
      </c>
      <c r="P28" s="10">
        <v>119</v>
      </c>
      <c r="Q28" s="11">
        <v>712</v>
      </c>
      <c r="R28" s="12">
        <v>475859</v>
      </c>
      <c r="S28" s="10">
        <v>65</v>
      </c>
      <c r="T28" s="11">
        <v>411</v>
      </c>
      <c r="U28" s="12">
        <v>315636</v>
      </c>
      <c r="V28" s="10">
        <f>SUM(G28,J28,M28,P28,S28)</f>
        <v>624</v>
      </c>
      <c r="W28" s="11">
        <f>SUM(H28,K28,N28,Q28,T28)</f>
        <v>2981</v>
      </c>
      <c r="X28" s="20">
        <f>(I28+L28+O28+R28+U28)/1000</f>
        <v>2035.643</v>
      </c>
      <c r="Z28" s="45"/>
      <c r="AA28" s="45"/>
      <c r="AB28" s="45"/>
      <c r="AC28" s="45"/>
    </row>
    <row r="29" spans="6:24" ht="15" customHeight="1" hidden="1">
      <c r="F29" s="2" t="s">
        <v>29</v>
      </c>
      <c r="G29" s="13">
        <v>12</v>
      </c>
      <c r="H29" s="14">
        <v>83</v>
      </c>
      <c r="I29" s="15">
        <v>44524</v>
      </c>
      <c r="J29" s="13">
        <v>20</v>
      </c>
      <c r="K29" s="14">
        <v>240</v>
      </c>
      <c r="L29" s="15">
        <v>137867</v>
      </c>
      <c r="M29" s="13">
        <v>64</v>
      </c>
      <c r="N29" s="14">
        <v>285</v>
      </c>
      <c r="O29" s="15">
        <v>175200</v>
      </c>
      <c r="P29" s="13">
        <v>31</v>
      </c>
      <c r="Q29" s="14">
        <v>375</v>
      </c>
      <c r="R29" s="15">
        <v>198538</v>
      </c>
      <c r="S29" s="23"/>
      <c r="T29" s="24"/>
      <c r="U29" s="25"/>
      <c r="V29" s="13">
        <f aca="true" t="shared" si="6" ref="V29:W31">SUM(G29,J29,M29,P29)</f>
        <v>127</v>
      </c>
      <c r="W29" s="14">
        <f t="shared" si="6"/>
        <v>983</v>
      </c>
      <c r="X29" s="19">
        <f>(I29+L29+O29+R29)/1000</f>
        <v>556.129</v>
      </c>
    </row>
    <row r="30" spans="6:24" ht="15" customHeight="1" hidden="1">
      <c r="F30" s="2" t="s">
        <v>31</v>
      </c>
      <c r="G30" s="13">
        <v>9</v>
      </c>
      <c r="H30" s="14">
        <v>19</v>
      </c>
      <c r="I30" s="15">
        <v>7107</v>
      </c>
      <c r="J30" s="13">
        <v>9</v>
      </c>
      <c r="K30" s="14">
        <v>18</v>
      </c>
      <c r="L30" s="15">
        <v>9290</v>
      </c>
      <c r="M30" s="13">
        <v>34</v>
      </c>
      <c r="N30" s="14">
        <v>68</v>
      </c>
      <c r="O30" s="15">
        <v>32188</v>
      </c>
      <c r="P30" s="13">
        <v>18</v>
      </c>
      <c r="Q30" s="14">
        <v>73</v>
      </c>
      <c r="R30" s="15">
        <v>29113</v>
      </c>
      <c r="S30" s="23"/>
      <c r="T30" s="24"/>
      <c r="U30" s="25"/>
      <c r="V30" s="13">
        <f t="shared" si="6"/>
        <v>70</v>
      </c>
      <c r="W30" s="14">
        <f t="shared" si="6"/>
        <v>178</v>
      </c>
      <c r="X30" s="19">
        <f>(I30+L30+O30+R30)/1000</f>
        <v>77.698</v>
      </c>
    </row>
    <row r="31" spans="6:24" ht="15" customHeight="1" hidden="1" thickBot="1">
      <c r="F31" s="3" t="s">
        <v>32</v>
      </c>
      <c r="G31" s="16">
        <v>4</v>
      </c>
      <c r="H31" s="17">
        <v>1</v>
      </c>
      <c r="I31" s="18">
        <v>52</v>
      </c>
      <c r="J31" s="16">
        <v>6</v>
      </c>
      <c r="K31" s="17">
        <v>2</v>
      </c>
      <c r="L31" s="18">
        <v>346</v>
      </c>
      <c r="M31" s="16">
        <v>8</v>
      </c>
      <c r="N31" s="17">
        <v>9</v>
      </c>
      <c r="O31" s="18">
        <v>2699</v>
      </c>
      <c r="P31" s="16">
        <v>6</v>
      </c>
      <c r="Q31" s="17">
        <v>14</v>
      </c>
      <c r="R31" s="18">
        <v>3327</v>
      </c>
      <c r="S31" s="26"/>
      <c r="T31" s="27"/>
      <c r="U31" s="28"/>
      <c r="V31" s="16">
        <f t="shared" si="6"/>
        <v>24</v>
      </c>
      <c r="W31" s="17">
        <f t="shared" si="6"/>
        <v>26</v>
      </c>
      <c r="X31" s="21">
        <f>(I31+L31+O31+R31)/1000</f>
        <v>6.424</v>
      </c>
    </row>
    <row r="32" spans="6:29" ht="15" customHeight="1" hidden="1">
      <c r="F32" s="1" t="s">
        <v>33</v>
      </c>
      <c r="G32" s="7">
        <v>76</v>
      </c>
      <c r="H32" s="8">
        <v>362</v>
      </c>
      <c r="I32" s="9">
        <v>213633</v>
      </c>
      <c r="J32" s="7">
        <v>90</v>
      </c>
      <c r="K32" s="8">
        <v>467</v>
      </c>
      <c r="L32" s="9">
        <v>320824</v>
      </c>
      <c r="M32" s="10">
        <v>192</v>
      </c>
      <c r="N32" s="11">
        <v>701</v>
      </c>
      <c r="O32" s="12">
        <v>493625</v>
      </c>
      <c r="P32" s="10">
        <v>102</v>
      </c>
      <c r="Q32" s="11">
        <v>505</v>
      </c>
      <c r="R32" s="12">
        <v>394714</v>
      </c>
      <c r="S32" s="10">
        <v>61</v>
      </c>
      <c r="T32" s="11">
        <v>418</v>
      </c>
      <c r="U32" s="12">
        <v>296909</v>
      </c>
      <c r="V32" s="10">
        <f>SUM(G32,J32,M32,P32,S32)</f>
        <v>521</v>
      </c>
      <c r="W32" s="11">
        <f>SUM(H32,K32,N32,Q32,T32)</f>
        <v>2453</v>
      </c>
      <c r="X32" s="20">
        <f>(I32+L32+O32+R32+U32)/1000</f>
        <v>1719.705</v>
      </c>
      <c r="Z32" s="45"/>
      <c r="AA32" s="45"/>
      <c r="AB32" s="45"/>
      <c r="AC32" s="45"/>
    </row>
    <row r="33" spans="6:24" ht="15" customHeight="1" hidden="1">
      <c r="F33" s="2" t="s">
        <v>34</v>
      </c>
      <c r="G33" s="13">
        <v>18</v>
      </c>
      <c r="H33" s="14">
        <v>85</v>
      </c>
      <c r="I33" s="15">
        <v>41368</v>
      </c>
      <c r="J33" s="13">
        <v>24</v>
      </c>
      <c r="K33" s="14">
        <v>243</v>
      </c>
      <c r="L33" s="15">
        <v>110069</v>
      </c>
      <c r="M33" s="13">
        <v>59</v>
      </c>
      <c r="N33" s="14">
        <v>276</v>
      </c>
      <c r="O33" s="15">
        <v>186796</v>
      </c>
      <c r="P33" s="13">
        <v>38</v>
      </c>
      <c r="Q33" s="14">
        <v>329</v>
      </c>
      <c r="R33" s="15">
        <v>199981</v>
      </c>
      <c r="S33" s="23"/>
      <c r="T33" s="24"/>
      <c r="U33" s="25"/>
      <c r="V33" s="13">
        <f aca="true" t="shared" si="7" ref="V33:W35">SUM(G33,J33,M33,P33)</f>
        <v>139</v>
      </c>
      <c r="W33" s="14">
        <f t="shared" si="7"/>
        <v>933</v>
      </c>
      <c r="X33" s="19">
        <f>(I33+L33+O33+R33)/1000</f>
        <v>538.214</v>
      </c>
    </row>
    <row r="34" spans="6:24" ht="15" customHeight="1" hidden="1">
      <c r="F34" s="2" t="s">
        <v>30</v>
      </c>
      <c r="G34" s="13">
        <v>9</v>
      </c>
      <c r="H34" s="14">
        <v>11</v>
      </c>
      <c r="I34" s="15">
        <v>2195</v>
      </c>
      <c r="J34" s="13">
        <v>9</v>
      </c>
      <c r="K34" s="14">
        <v>43</v>
      </c>
      <c r="L34" s="15">
        <v>13314</v>
      </c>
      <c r="M34" s="13">
        <v>32</v>
      </c>
      <c r="N34" s="14">
        <v>115</v>
      </c>
      <c r="O34" s="15">
        <v>53387</v>
      </c>
      <c r="P34" s="13">
        <v>21</v>
      </c>
      <c r="Q34" s="14">
        <v>80</v>
      </c>
      <c r="R34" s="15">
        <v>32808</v>
      </c>
      <c r="S34" s="23"/>
      <c r="T34" s="24"/>
      <c r="U34" s="25"/>
      <c r="V34" s="13">
        <f t="shared" si="7"/>
        <v>71</v>
      </c>
      <c r="W34" s="14">
        <f t="shared" si="7"/>
        <v>249</v>
      </c>
      <c r="X34" s="19">
        <f>(I34+L34+O34+R34)/1000</f>
        <v>101.704</v>
      </c>
    </row>
    <row r="35" spans="6:24" ht="15" customHeight="1" hidden="1" thickBot="1">
      <c r="F35" s="3" t="s">
        <v>35</v>
      </c>
      <c r="G35" s="16">
        <v>0</v>
      </c>
      <c r="H35" s="17">
        <v>0</v>
      </c>
      <c r="I35" s="18">
        <v>0</v>
      </c>
      <c r="J35" s="16">
        <v>7</v>
      </c>
      <c r="K35" s="17">
        <v>5</v>
      </c>
      <c r="L35" s="18">
        <v>1258</v>
      </c>
      <c r="M35" s="16">
        <v>9</v>
      </c>
      <c r="N35" s="17">
        <v>18</v>
      </c>
      <c r="O35" s="18">
        <v>6923</v>
      </c>
      <c r="P35" s="16">
        <v>4</v>
      </c>
      <c r="Q35" s="17">
        <v>16</v>
      </c>
      <c r="R35" s="18">
        <v>3627</v>
      </c>
      <c r="S35" s="26"/>
      <c r="T35" s="27"/>
      <c r="U35" s="28"/>
      <c r="V35" s="16">
        <f t="shared" si="7"/>
        <v>20</v>
      </c>
      <c r="W35" s="17">
        <f t="shared" si="7"/>
        <v>39</v>
      </c>
      <c r="X35" s="21">
        <f>(I35+L35+O35+R35)/1000</f>
        <v>11.808</v>
      </c>
    </row>
    <row r="36" spans="6:29" ht="15" customHeight="1" hidden="1">
      <c r="F36" s="1" t="s">
        <v>36</v>
      </c>
      <c r="G36" s="7">
        <v>88</v>
      </c>
      <c r="H36" s="8">
        <v>543</v>
      </c>
      <c r="I36" s="9">
        <v>362121</v>
      </c>
      <c r="J36" s="7">
        <v>102</v>
      </c>
      <c r="K36" s="8">
        <v>588</v>
      </c>
      <c r="L36" s="9">
        <v>423301</v>
      </c>
      <c r="M36" s="10">
        <v>194</v>
      </c>
      <c r="N36" s="11">
        <v>721</v>
      </c>
      <c r="O36" s="12">
        <v>519811</v>
      </c>
      <c r="P36" s="10">
        <v>123</v>
      </c>
      <c r="Q36" s="11">
        <v>859</v>
      </c>
      <c r="R36" s="12">
        <v>633248</v>
      </c>
      <c r="S36" s="10">
        <v>78</v>
      </c>
      <c r="T36" s="11">
        <v>411</v>
      </c>
      <c r="U36" s="12">
        <v>374811</v>
      </c>
      <c r="V36" s="10">
        <f>SUM(G36,J36,M36,P36,S36)</f>
        <v>585</v>
      </c>
      <c r="W36" s="11">
        <f>SUM(H36,K36,N36,Q36,T36)</f>
        <v>3122</v>
      </c>
      <c r="X36" s="20">
        <f>(I36+L36+O36+R36+U36)/1000</f>
        <v>2313.292</v>
      </c>
      <c r="Z36" s="45"/>
      <c r="AA36" s="45"/>
      <c r="AB36" s="45"/>
      <c r="AC36" s="45"/>
    </row>
    <row r="37" spans="6:24" ht="15" customHeight="1" hidden="1">
      <c r="F37" s="2" t="s">
        <v>37</v>
      </c>
      <c r="G37" s="13">
        <v>17</v>
      </c>
      <c r="H37" s="14">
        <v>98</v>
      </c>
      <c r="I37" s="15">
        <v>52902</v>
      </c>
      <c r="J37" s="13">
        <v>34</v>
      </c>
      <c r="K37" s="14">
        <v>318</v>
      </c>
      <c r="L37" s="15">
        <v>142899</v>
      </c>
      <c r="M37" s="13">
        <v>64</v>
      </c>
      <c r="N37" s="14">
        <v>278</v>
      </c>
      <c r="O37" s="15">
        <v>153645</v>
      </c>
      <c r="P37" s="13">
        <v>41</v>
      </c>
      <c r="Q37" s="14">
        <v>341</v>
      </c>
      <c r="R37" s="15">
        <v>261131</v>
      </c>
      <c r="S37" s="23"/>
      <c r="T37" s="24"/>
      <c r="U37" s="25"/>
      <c r="V37" s="13">
        <f aca="true" t="shared" si="8" ref="V37:W39">SUM(G37,J37,M37,P37)</f>
        <v>156</v>
      </c>
      <c r="W37" s="14">
        <f t="shared" si="8"/>
        <v>1035</v>
      </c>
      <c r="X37" s="19">
        <f>(I37+L37+O37+R37)/1000</f>
        <v>610.577</v>
      </c>
    </row>
    <row r="38" spans="6:24" ht="15" customHeight="1" hidden="1">
      <c r="F38" s="2" t="s">
        <v>38</v>
      </c>
      <c r="G38" s="13">
        <v>10</v>
      </c>
      <c r="H38" s="14">
        <v>20</v>
      </c>
      <c r="I38" s="15">
        <v>6946</v>
      </c>
      <c r="J38" s="13">
        <v>17</v>
      </c>
      <c r="K38" s="14">
        <v>72</v>
      </c>
      <c r="L38" s="15">
        <v>26199</v>
      </c>
      <c r="M38" s="13">
        <v>30</v>
      </c>
      <c r="N38" s="14">
        <v>99</v>
      </c>
      <c r="O38" s="15">
        <v>77564</v>
      </c>
      <c r="P38" s="13">
        <v>26</v>
      </c>
      <c r="Q38" s="14">
        <v>117</v>
      </c>
      <c r="R38" s="15">
        <v>93329</v>
      </c>
      <c r="S38" s="23"/>
      <c r="T38" s="24"/>
      <c r="U38" s="25"/>
      <c r="V38" s="13">
        <f t="shared" si="8"/>
        <v>83</v>
      </c>
      <c r="W38" s="14">
        <f t="shared" si="8"/>
        <v>308</v>
      </c>
      <c r="X38" s="19">
        <f>(I38+L38+O38+R38)/1000</f>
        <v>204.038</v>
      </c>
    </row>
    <row r="39" spans="6:24" ht="15" customHeight="1" hidden="1" thickBot="1">
      <c r="F39" s="3" t="s">
        <v>39</v>
      </c>
      <c r="G39" s="16">
        <v>3</v>
      </c>
      <c r="H39" s="17">
        <v>2</v>
      </c>
      <c r="I39" s="18">
        <v>225</v>
      </c>
      <c r="J39" s="16">
        <v>6</v>
      </c>
      <c r="K39" s="17">
        <v>7</v>
      </c>
      <c r="L39" s="18">
        <v>1445</v>
      </c>
      <c r="M39" s="16">
        <v>6</v>
      </c>
      <c r="N39" s="17">
        <v>13</v>
      </c>
      <c r="O39" s="18">
        <v>4020</v>
      </c>
      <c r="P39" s="16">
        <v>8</v>
      </c>
      <c r="Q39" s="17">
        <v>19</v>
      </c>
      <c r="R39" s="18">
        <v>4945</v>
      </c>
      <c r="S39" s="26"/>
      <c r="T39" s="27"/>
      <c r="U39" s="28"/>
      <c r="V39" s="16">
        <f t="shared" si="8"/>
        <v>23</v>
      </c>
      <c r="W39" s="17">
        <f t="shared" si="8"/>
        <v>41</v>
      </c>
      <c r="X39" s="21">
        <f>(I39+L39+O39+R39)/1000</f>
        <v>10.635</v>
      </c>
    </row>
    <row r="40" spans="6:29" ht="15" customHeight="1" hidden="1">
      <c r="F40" s="1" t="s">
        <v>40</v>
      </c>
      <c r="G40" s="7">
        <v>86</v>
      </c>
      <c r="H40" s="8">
        <v>594</v>
      </c>
      <c r="I40" s="9">
        <v>423725</v>
      </c>
      <c r="J40" s="7">
        <v>98</v>
      </c>
      <c r="K40" s="8">
        <v>756</v>
      </c>
      <c r="L40" s="9">
        <v>602233</v>
      </c>
      <c r="M40" s="10">
        <v>195</v>
      </c>
      <c r="N40" s="11">
        <v>745</v>
      </c>
      <c r="O40" s="12">
        <v>616803</v>
      </c>
      <c r="P40" s="10">
        <v>118</v>
      </c>
      <c r="Q40" s="11">
        <v>701</v>
      </c>
      <c r="R40" s="12">
        <v>496644</v>
      </c>
      <c r="S40" s="10">
        <v>52</v>
      </c>
      <c r="T40" s="11">
        <v>356</v>
      </c>
      <c r="U40" s="12">
        <v>270257</v>
      </c>
      <c r="V40" s="10">
        <f>SUM(G40,J40,M40,P40,S40)</f>
        <v>549</v>
      </c>
      <c r="W40" s="11">
        <f>SUM(H40,K40,N40,Q40,T40)</f>
        <v>3152</v>
      </c>
      <c r="X40" s="20">
        <f>(I40+L40+O40+R40+U40)/1000</f>
        <v>2409.662</v>
      </c>
      <c r="Z40" s="45"/>
      <c r="AA40" s="45"/>
      <c r="AB40" s="45"/>
      <c r="AC40" s="45"/>
    </row>
    <row r="41" spans="6:24" ht="15" customHeight="1" hidden="1">
      <c r="F41" s="2" t="s">
        <v>41</v>
      </c>
      <c r="G41" s="13">
        <v>26</v>
      </c>
      <c r="H41" s="14">
        <v>113</v>
      </c>
      <c r="I41" s="15">
        <v>57287</v>
      </c>
      <c r="J41" s="13">
        <v>27</v>
      </c>
      <c r="K41" s="14">
        <v>411</v>
      </c>
      <c r="L41" s="15">
        <v>184717</v>
      </c>
      <c r="M41" s="13">
        <v>68</v>
      </c>
      <c r="N41" s="14">
        <v>328</v>
      </c>
      <c r="O41" s="15">
        <v>297529</v>
      </c>
      <c r="P41" s="13">
        <v>55</v>
      </c>
      <c r="Q41" s="14">
        <v>700</v>
      </c>
      <c r="R41" s="15">
        <v>678024</v>
      </c>
      <c r="S41" s="23"/>
      <c r="T41" s="24"/>
      <c r="U41" s="25"/>
      <c r="V41" s="13">
        <f aca="true" t="shared" si="9" ref="V41:W43">SUM(G41,J41,M41,P41)</f>
        <v>176</v>
      </c>
      <c r="W41" s="14">
        <f t="shared" si="9"/>
        <v>1552</v>
      </c>
      <c r="X41" s="19">
        <f>(I41+L41+O41+R41)/1000</f>
        <v>1217.557</v>
      </c>
    </row>
    <row r="42" spans="6:24" ht="15" customHeight="1" hidden="1">
      <c r="F42" s="2" t="s">
        <v>42</v>
      </c>
      <c r="G42" s="13">
        <v>11</v>
      </c>
      <c r="H42" s="14">
        <v>42</v>
      </c>
      <c r="I42" s="15">
        <v>9460</v>
      </c>
      <c r="J42" s="13">
        <v>20</v>
      </c>
      <c r="K42" s="14">
        <v>129</v>
      </c>
      <c r="L42" s="15">
        <v>91058</v>
      </c>
      <c r="M42" s="13">
        <v>33</v>
      </c>
      <c r="N42" s="14">
        <v>124</v>
      </c>
      <c r="O42" s="15">
        <v>109493</v>
      </c>
      <c r="P42" s="13">
        <v>30</v>
      </c>
      <c r="Q42" s="14">
        <v>311</v>
      </c>
      <c r="R42" s="15">
        <v>237152</v>
      </c>
      <c r="S42" s="23"/>
      <c r="T42" s="24"/>
      <c r="U42" s="25"/>
      <c r="V42" s="13">
        <f t="shared" si="9"/>
        <v>94</v>
      </c>
      <c r="W42" s="14">
        <f t="shared" si="9"/>
        <v>606</v>
      </c>
      <c r="X42" s="19">
        <f>(I42+L42+O42+R42)/1000</f>
        <v>447.163</v>
      </c>
    </row>
    <row r="43" spans="6:24" ht="15" customHeight="1" hidden="1" thickBot="1">
      <c r="F43" s="3" t="s">
        <v>43</v>
      </c>
      <c r="G43" s="16">
        <v>0</v>
      </c>
      <c r="H43" s="17">
        <v>0</v>
      </c>
      <c r="I43" s="18">
        <v>0</v>
      </c>
      <c r="J43" s="16">
        <v>7</v>
      </c>
      <c r="K43" s="17">
        <v>2</v>
      </c>
      <c r="L43" s="18">
        <v>749</v>
      </c>
      <c r="M43" s="16">
        <v>11</v>
      </c>
      <c r="N43" s="17">
        <v>22</v>
      </c>
      <c r="O43" s="18">
        <v>8786</v>
      </c>
      <c r="P43" s="16">
        <v>5</v>
      </c>
      <c r="Q43" s="17">
        <v>49</v>
      </c>
      <c r="R43" s="18">
        <v>17304</v>
      </c>
      <c r="S43" s="26"/>
      <c r="T43" s="27"/>
      <c r="U43" s="28"/>
      <c r="V43" s="16">
        <f t="shared" si="9"/>
        <v>23</v>
      </c>
      <c r="W43" s="17">
        <f t="shared" si="9"/>
        <v>73</v>
      </c>
      <c r="X43" s="21">
        <f>(I43+L43+O43+R43)/1000</f>
        <v>26.839</v>
      </c>
    </row>
    <row r="44" spans="6:29" ht="15" customHeight="1" hidden="1">
      <c r="F44" s="1" t="s">
        <v>44</v>
      </c>
      <c r="G44" s="7">
        <v>74</v>
      </c>
      <c r="H44" s="8">
        <v>521</v>
      </c>
      <c r="I44" s="9">
        <v>278050</v>
      </c>
      <c r="J44" s="7">
        <v>88</v>
      </c>
      <c r="K44" s="8">
        <v>588</v>
      </c>
      <c r="L44" s="9">
        <v>462914</v>
      </c>
      <c r="M44" s="10">
        <v>169</v>
      </c>
      <c r="N44" s="11">
        <v>711</v>
      </c>
      <c r="O44" s="12">
        <v>551275</v>
      </c>
      <c r="P44" s="10">
        <v>111</v>
      </c>
      <c r="Q44" s="11">
        <v>701</v>
      </c>
      <c r="R44" s="12">
        <v>620383</v>
      </c>
      <c r="S44" s="10">
        <v>66</v>
      </c>
      <c r="T44" s="11">
        <v>371</v>
      </c>
      <c r="U44" s="12">
        <v>378080</v>
      </c>
      <c r="V44" s="10">
        <f>SUM(G44,J44,M44,P44,S44)</f>
        <v>508</v>
      </c>
      <c r="W44" s="11">
        <f>SUM(H44,K44,N44,Q44,T44)</f>
        <v>2892</v>
      </c>
      <c r="X44" s="20">
        <f>(I44+L44+O44+R44+U44)/1000</f>
        <v>2290.702</v>
      </c>
      <c r="Z44" s="45"/>
      <c r="AA44" s="45"/>
      <c r="AB44" s="45"/>
      <c r="AC44" s="45"/>
    </row>
    <row r="45" spans="6:24" ht="15" customHeight="1" hidden="1">
      <c r="F45" s="2" t="s">
        <v>45</v>
      </c>
      <c r="G45" s="13">
        <v>22</v>
      </c>
      <c r="H45" s="14">
        <v>166</v>
      </c>
      <c r="I45" s="15">
        <v>53696</v>
      </c>
      <c r="J45" s="13">
        <v>29</v>
      </c>
      <c r="K45" s="14">
        <v>326</v>
      </c>
      <c r="L45" s="15">
        <v>207144</v>
      </c>
      <c r="M45" s="13">
        <v>69</v>
      </c>
      <c r="N45" s="14">
        <v>351</v>
      </c>
      <c r="O45" s="15">
        <v>232868</v>
      </c>
      <c r="P45" s="13">
        <v>51</v>
      </c>
      <c r="Q45" s="14">
        <v>364</v>
      </c>
      <c r="R45" s="15">
        <v>259026</v>
      </c>
      <c r="S45" s="23"/>
      <c r="T45" s="24"/>
      <c r="U45" s="25"/>
      <c r="V45" s="13">
        <f aca="true" t="shared" si="10" ref="V45:W47">SUM(G45,J45,M45,P45)</f>
        <v>171</v>
      </c>
      <c r="W45" s="14">
        <f t="shared" si="10"/>
        <v>1207</v>
      </c>
      <c r="X45" s="19">
        <f>(I45+L45+O45+R45)/1000</f>
        <v>752.734</v>
      </c>
    </row>
    <row r="46" spans="6:24" ht="15" customHeight="1" hidden="1">
      <c r="F46" s="2" t="s">
        <v>46</v>
      </c>
      <c r="G46" s="13">
        <v>14</v>
      </c>
      <c r="H46" s="14">
        <v>48</v>
      </c>
      <c r="I46" s="15">
        <v>10940</v>
      </c>
      <c r="J46" s="13">
        <v>14</v>
      </c>
      <c r="K46" s="14">
        <v>113</v>
      </c>
      <c r="L46" s="15">
        <v>31460</v>
      </c>
      <c r="M46" s="13">
        <v>37</v>
      </c>
      <c r="N46" s="14">
        <v>120</v>
      </c>
      <c r="O46" s="15">
        <v>54019</v>
      </c>
      <c r="P46" s="13">
        <v>25</v>
      </c>
      <c r="Q46" s="14">
        <v>114</v>
      </c>
      <c r="R46" s="15">
        <v>47680</v>
      </c>
      <c r="S46" s="23"/>
      <c r="T46" s="24"/>
      <c r="U46" s="25"/>
      <c r="V46" s="13">
        <f t="shared" si="10"/>
        <v>90</v>
      </c>
      <c r="W46" s="14">
        <f t="shared" si="10"/>
        <v>395</v>
      </c>
      <c r="X46" s="19">
        <f>(I46+L46+O46+R46)/1000</f>
        <v>144.099</v>
      </c>
    </row>
    <row r="47" spans="6:24" ht="15" customHeight="1" hidden="1" thickBot="1">
      <c r="F47" s="3" t="s">
        <v>47</v>
      </c>
      <c r="G47" s="16">
        <v>1</v>
      </c>
      <c r="H47" s="17">
        <v>4</v>
      </c>
      <c r="I47" s="18">
        <v>246</v>
      </c>
      <c r="J47" s="16">
        <v>5</v>
      </c>
      <c r="K47" s="17">
        <v>14</v>
      </c>
      <c r="L47" s="18">
        <v>1954</v>
      </c>
      <c r="M47" s="16">
        <v>7</v>
      </c>
      <c r="N47" s="17">
        <v>33</v>
      </c>
      <c r="O47" s="18">
        <v>9122</v>
      </c>
      <c r="P47" s="16">
        <v>10</v>
      </c>
      <c r="Q47" s="17">
        <v>31</v>
      </c>
      <c r="R47" s="18">
        <v>6900</v>
      </c>
      <c r="S47" s="26"/>
      <c r="T47" s="27"/>
      <c r="U47" s="28"/>
      <c r="V47" s="16">
        <f t="shared" si="10"/>
        <v>23</v>
      </c>
      <c r="W47" s="17">
        <f t="shared" si="10"/>
        <v>82</v>
      </c>
      <c r="X47" s="21">
        <f>(I47+L47+O47+R47)/1000</f>
        <v>18.222</v>
      </c>
    </row>
    <row r="48" spans="6:29" ht="15" customHeight="1" hidden="1">
      <c r="F48" s="1" t="s">
        <v>48</v>
      </c>
      <c r="G48" s="7">
        <v>99</v>
      </c>
      <c r="H48" s="8">
        <v>608</v>
      </c>
      <c r="I48" s="9">
        <v>482349</v>
      </c>
      <c r="J48" s="7">
        <v>121</v>
      </c>
      <c r="K48" s="8">
        <v>672</v>
      </c>
      <c r="L48" s="9">
        <v>593688</v>
      </c>
      <c r="M48" s="10">
        <v>195</v>
      </c>
      <c r="N48" s="11">
        <v>669</v>
      </c>
      <c r="O48" s="12">
        <v>558664</v>
      </c>
      <c r="P48" s="10">
        <v>134</v>
      </c>
      <c r="Q48" s="11">
        <v>718</v>
      </c>
      <c r="R48" s="12">
        <v>636592</v>
      </c>
      <c r="S48" s="10">
        <v>74</v>
      </c>
      <c r="T48" s="11">
        <v>447</v>
      </c>
      <c r="U48" s="12">
        <v>438595</v>
      </c>
      <c r="V48" s="10">
        <f>SUM(G48,J48,M48,P48,S48)</f>
        <v>623</v>
      </c>
      <c r="W48" s="11">
        <f>SUM(H48,K48,N48,Q48,T48)</f>
        <v>3114</v>
      </c>
      <c r="X48" s="20">
        <f>(I48+L48+O48+R48+U48)/1000</f>
        <v>2709.888</v>
      </c>
      <c r="Z48" s="45"/>
      <c r="AA48" s="45"/>
      <c r="AB48" s="45"/>
      <c r="AC48" s="45"/>
    </row>
    <row r="49" spans="6:24" ht="15" customHeight="1" hidden="1">
      <c r="F49" s="2" t="s">
        <v>49</v>
      </c>
      <c r="G49" s="13">
        <v>37</v>
      </c>
      <c r="H49" s="14">
        <v>121</v>
      </c>
      <c r="I49" s="15">
        <v>74000</v>
      </c>
      <c r="J49" s="13">
        <v>38</v>
      </c>
      <c r="K49" s="14">
        <v>344</v>
      </c>
      <c r="L49" s="15">
        <v>195070</v>
      </c>
      <c r="M49" s="13">
        <v>88</v>
      </c>
      <c r="N49" s="14">
        <v>298</v>
      </c>
      <c r="O49" s="15">
        <v>183705</v>
      </c>
      <c r="P49" s="13">
        <v>67</v>
      </c>
      <c r="Q49" s="14">
        <v>460</v>
      </c>
      <c r="R49" s="15">
        <v>388680</v>
      </c>
      <c r="S49" s="23"/>
      <c r="T49" s="24"/>
      <c r="U49" s="25"/>
      <c r="V49" s="13">
        <f aca="true" t="shared" si="11" ref="V49:W51">SUM(G49,J49,M49,P49)</f>
        <v>230</v>
      </c>
      <c r="W49" s="14">
        <f t="shared" si="11"/>
        <v>1223</v>
      </c>
      <c r="X49" s="19">
        <f>(I49+L49+O49+R49)/1000</f>
        <v>841.455</v>
      </c>
    </row>
    <row r="50" spans="6:24" ht="15" customHeight="1" hidden="1">
      <c r="F50" s="2" t="s">
        <v>50</v>
      </c>
      <c r="G50" s="13">
        <v>15</v>
      </c>
      <c r="H50" s="14">
        <v>27</v>
      </c>
      <c r="I50" s="15">
        <v>11285</v>
      </c>
      <c r="J50" s="13">
        <v>25</v>
      </c>
      <c r="K50" s="14">
        <v>84</v>
      </c>
      <c r="L50" s="15">
        <v>39298</v>
      </c>
      <c r="M50" s="13">
        <v>49</v>
      </c>
      <c r="N50" s="14">
        <v>95</v>
      </c>
      <c r="O50" s="15">
        <v>41984</v>
      </c>
      <c r="P50" s="13">
        <v>35</v>
      </c>
      <c r="Q50" s="14">
        <v>163</v>
      </c>
      <c r="R50" s="15">
        <v>96543</v>
      </c>
      <c r="S50" s="23"/>
      <c r="T50" s="24"/>
      <c r="U50" s="25"/>
      <c r="V50" s="13">
        <f t="shared" si="11"/>
        <v>124</v>
      </c>
      <c r="W50" s="14">
        <f t="shared" si="11"/>
        <v>369</v>
      </c>
      <c r="X50" s="19">
        <f>(I50+L50+O50+R50)/1000</f>
        <v>189.11</v>
      </c>
    </row>
    <row r="51" spans="6:24" ht="15" customHeight="1" hidden="1" thickBot="1">
      <c r="F51" s="3" t="s">
        <v>51</v>
      </c>
      <c r="G51" s="16">
        <v>4</v>
      </c>
      <c r="H51" s="17">
        <v>11</v>
      </c>
      <c r="I51" s="18">
        <v>1457</v>
      </c>
      <c r="J51" s="16">
        <v>12</v>
      </c>
      <c r="K51" s="17">
        <v>18</v>
      </c>
      <c r="L51" s="18">
        <v>3541</v>
      </c>
      <c r="M51" s="16">
        <v>11</v>
      </c>
      <c r="N51" s="17">
        <v>24</v>
      </c>
      <c r="O51" s="18">
        <v>8022</v>
      </c>
      <c r="P51" s="16">
        <v>10</v>
      </c>
      <c r="Q51" s="17">
        <v>38</v>
      </c>
      <c r="R51" s="18">
        <v>15214</v>
      </c>
      <c r="S51" s="26"/>
      <c r="T51" s="27"/>
      <c r="U51" s="28"/>
      <c r="V51" s="16">
        <f t="shared" si="11"/>
        <v>37</v>
      </c>
      <c r="W51" s="17">
        <f t="shared" si="11"/>
        <v>91</v>
      </c>
      <c r="X51" s="21">
        <f>(I51+L51+O51+R51)/1000</f>
        <v>28.234</v>
      </c>
    </row>
    <row r="52" spans="6:29" ht="15" customHeight="1" hidden="1">
      <c r="F52" s="1" t="s">
        <v>52</v>
      </c>
      <c r="G52" s="7">
        <v>104</v>
      </c>
      <c r="H52" s="8">
        <v>589</v>
      </c>
      <c r="I52" s="9">
        <v>485364</v>
      </c>
      <c r="J52" s="7">
        <v>118</v>
      </c>
      <c r="K52" s="8">
        <v>718</v>
      </c>
      <c r="L52" s="9">
        <v>594941</v>
      </c>
      <c r="M52" s="10">
        <v>214</v>
      </c>
      <c r="N52" s="11">
        <v>719</v>
      </c>
      <c r="O52" s="12">
        <v>609623</v>
      </c>
      <c r="P52" s="10">
        <v>153</v>
      </c>
      <c r="Q52" s="11">
        <v>795</v>
      </c>
      <c r="R52" s="12">
        <v>709998</v>
      </c>
      <c r="S52" s="10">
        <v>81</v>
      </c>
      <c r="T52" s="11">
        <v>483</v>
      </c>
      <c r="U52" s="12">
        <v>428125</v>
      </c>
      <c r="V52" s="10">
        <f>SUM(G52,J52,M52,P52,S52)</f>
        <v>670</v>
      </c>
      <c r="W52" s="11">
        <f>SUM(H52,K52,N52,Q52,T52)</f>
        <v>3304</v>
      </c>
      <c r="X52" s="20">
        <f>(I52+L52+O52+R52+U52)/1000</f>
        <v>2828.051</v>
      </c>
      <c r="Z52" s="45"/>
      <c r="AA52" s="45"/>
      <c r="AB52" s="45"/>
      <c r="AC52" s="45"/>
    </row>
    <row r="53" spans="6:24" ht="15" customHeight="1" hidden="1">
      <c r="F53" s="2" t="s">
        <v>53</v>
      </c>
      <c r="G53" s="13">
        <v>30</v>
      </c>
      <c r="H53" s="14">
        <v>104</v>
      </c>
      <c r="I53" s="15">
        <v>55500</v>
      </c>
      <c r="J53" s="13">
        <v>43</v>
      </c>
      <c r="K53" s="14">
        <v>273</v>
      </c>
      <c r="L53" s="15">
        <v>169705</v>
      </c>
      <c r="M53" s="13">
        <v>76</v>
      </c>
      <c r="N53" s="14">
        <v>279</v>
      </c>
      <c r="O53" s="15">
        <v>187308</v>
      </c>
      <c r="P53" s="13">
        <v>62</v>
      </c>
      <c r="Q53" s="14">
        <v>281</v>
      </c>
      <c r="R53" s="15">
        <v>213349</v>
      </c>
      <c r="S53" s="23"/>
      <c r="T53" s="24"/>
      <c r="U53" s="25"/>
      <c r="V53" s="13">
        <f aca="true" t="shared" si="12" ref="V53:W55">SUM(G53,J53,M53,P53)</f>
        <v>211</v>
      </c>
      <c r="W53" s="14">
        <f t="shared" si="12"/>
        <v>937</v>
      </c>
      <c r="X53" s="19">
        <f>(I53+L53+O53+R53)/1000</f>
        <v>625.862</v>
      </c>
    </row>
    <row r="54" spans="6:24" ht="15" customHeight="1" hidden="1">
      <c r="F54" s="2" t="s">
        <v>54</v>
      </c>
      <c r="G54" s="13">
        <v>21</v>
      </c>
      <c r="H54" s="14">
        <v>34</v>
      </c>
      <c r="I54" s="15">
        <v>8816</v>
      </c>
      <c r="J54" s="13">
        <v>30</v>
      </c>
      <c r="K54" s="14">
        <v>104</v>
      </c>
      <c r="L54" s="15">
        <v>38948</v>
      </c>
      <c r="M54" s="13">
        <v>41</v>
      </c>
      <c r="N54" s="14">
        <v>59</v>
      </c>
      <c r="O54" s="15">
        <v>32152</v>
      </c>
      <c r="P54" s="13">
        <v>32</v>
      </c>
      <c r="Q54" s="14">
        <v>87</v>
      </c>
      <c r="R54" s="15">
        <v>49957</v>
      </c>
      <c r="S54" s="23"/>
      <c r="T54" s="24"/>
      <c r="U54" s="25"/>
      <c r="V54" s="13">
        <f t="shared" si="12"/>
        <v>124</v>
      </c>
      <c r="W54" s="14">
        <f t="shared" si="12"/>
        <v>284</v>
      </c>
      <c r="X54" s="19">
        <f>(I54+L54+O54+R54)/1000</f>
        <v>129.873</v>
      </c>
    </row>
    <row r="55" spans="6:24" ht="15" customHeight="1" hidden="1" thickBot="1">
      <c r="F55" s="3" t="s">
        <v>55</v>
      </c>
      <c r="G55" s="16">
        <v>3</v>
      </c>
      <c r="H55" s="17">
        <v>3</v>
      </c>
      <c r="I55" s="18">
        <v>68</v>
      </c>
      <c r="J55" s="16">
        <v>10</v>
      </c>
      <c r="K55" s="17">
        <v>25</v>
      </c>
      <c r="L55" s="18">
        <v>6739</v>
      </c>
      <c r="M55" s="16">
        <v>16</v>
      </c>
      <c r="N55" s="17">
        <v>19</v>
      </c>
      <c r="O55" s="18">
        <v>7955</v>
      </c>
      <c r="P55" s="16">
        <v>13</v>
      </c>
      <c r="Q55" s="17">
        <v>24</v>
      </c>
      <c r="R55" s="18">
        <v>7066</v>
      </c>
      <c r="S55" s="26"/>
      <c r="T55" s="27"/>
      <c r="U55" s="28"/>
      <c r="V55" s="16">
        <f t="shared" si="12"/>
        <v>42</v>
      </c>
      <c r="W55" s="17">
        <f t="shared" si="12"/>
        <v>71</v>
      </c>
      <c r="X55" s="21">
        <f>(I55+L55+O55+R55)/1000</f>
        <v>21.828</v>
      </c>
    </row>
    <row r="56" spans="6:29" ht="15" customHeight="1" hidden="1">
      <c r="F56" s="1" t="s">
        <v>56</v>
      </c>
      <c r="G56" s="7">
        <v>133</v>
      </c>
      <c r="H56" s="8">
        <v>668</v>
      </c>
      <c r="I56" s="9">
        <v>577234</v>
      </c>
      <c r="J56" s="7">
        <v>155</v>
      </c>
      <c r="K56" s="8">
        <v>810</v>
      </c>
      <c r="L56" s="9">
        <v>668662</v>
      </c>
      <c r="M56" s="10">
        <v>235</v>
      </c>
      <c r="N56" s="11">
        <v>915</v>
      </c>
      <c r="O56" s="12">
        <v>771952</v>
      </c>
      <c r="P56" s="10">
        <v>172</v>
      </c>
      <c r="Q56" s="11">
        <v>903</v>
      </c>
      <c r="R56" s="12">
        <v>848900</v>
      </c>
      <c r="S56" s="10">
        <v>90</v>
      </c>
      <c r="T56" s="11">
        <v>458</v>
      </c>
      <c r="U56" s="12">
        <v>394666</v>
      </c>
      <c r="V56" s="10">
        <f>SUM(G56,J56,M56,P56,S56)</f>
        <v>785</v>
      </c>
      <c r="W56" s="11">
        <f>SUM(H56,K56,N56,Q56,T56)</f>
        <v>3754</v>
      </c>
      <c r="X56" s="20">
        <f>(I56+L56+O56+R56+U56)/1000</f>
        <v>3261.414</v>
      </c>
      <c r="Z56" s="45"/>
      <c r="AA56" s="45"/>
      <c r="AB56" s="45"/>
      <c r="AC56" s="45"/>
    </row>
    <row r="57" spans="6:24" ht="15" customHeight="1" hidden="1">
      <c r="F57" s="2" t="s">
        <v>57</v>
      </c>
      <c r="G57" s="13">
        <v>37</v>
      </c>
      <c r="H57" s="14">
        <v>99</v>
      </c>
      <c r="I57" s="15">
        <v>60750</v>
      </c>
      <c r="J57" s="13">
        <v>58</v>
      </c>
      <c r="K57" s="14">
        <v>264</v>
      </c>
      <c r="L57" s="15">
        <v>192899</v>
      </c>
      <c r="M57" s="13">
        <v>91</v>
      </c>
      <c r="N57" s="14">
        <v>355</v>
      </c>
      <c r="O57" s="15">
        <v>302516</v>
      </c>
      <c r="P57" s="13">
        <v>78</v>
      </c>
      <c r="Q57" s="14">
        <v>446</v>
      </c>
      <c r="R57" s="15">
        <v>370426</v>
      </c>
      <c r="S57" s="23"/>
      <c r="T57" s="24"/>
      <c r="U57" s="25"/>
      <c r="V57" s="13">
        <f aca="true" t="shared" si="13" ref="V57:W59">SUM(G57,J57,M57,P57)</f>
        <v>264</v>
      </c>
      <c r="W57" s="14">
        <f t="shared" si="13"/>
        <v>1164</v>
      </c>
      <c r="X57" s="19">
        <f>(I57+L57+O57+R57)/1000</f>
        <v>926.591</v>
      </c>
    </row>
    <row r="58" spans="6:24" ht="15" customHeight="1" hidden="1">
      <c r="F58" s="2" t="s">
        <v>58</v>
      </c>
      <c r="G58" s="13">
        <v>20</v>
      </c>
      <c r="H58" s="14">
        <v>28</v>
      </c>
      <c r="I58" s="15">
        <v>9955</v>
      </c>
      <c r="J58" s="13">
        <v>40</v>
      </c>
      <c r="K58" s="14">
        <v>87</v>
      </c>
      <c r="L58" s="15">
        <v>53744</v>
      </c>
      <c r="M58" s="13">
        <v>49</v>
      </c>
      <c r="N58" s="14">
        <v>147</v>
      </c>
      <c r="O58" s="15">
        <v>88131</v>
      </c>
      <c r="P58" s="13">
        <v>49</v>
      </c>
      <c r="Q58" s="14">
        <v>120</v>
      </c>
      <c r="R58" s="15">
        <v>69799</v>
      </c>
      <c r="S58" s="23"/>
      <c r="T58" s="24"/>
      <c r="U58" s="25"/>
      <c r="V58" s="13">
        <f t="shared" si="13"/>
        <v>158</v>
      </c>
      <c r="W58" s="14">
        <f t="shared" si="13"/>
        <v>382</v>
      </c>
      <c r="X58" s="19">
        <f>(I58+L58+O58+R58)/1000</f>
        <v>221.629</v>
      </c>
    </row>
    <row r="59" spans="6:24" ht="15" customHeight="1" hidden="1" thickBot="1">
      <c r="F59" s="3" t="s">
        <v>59</v>
      </c>
      <c r="G59" s="16">
        <v>6</v>
      </c>
      <c r="H59" s="17">
        <v>12</v>
      </c>
      <c r="I59" s="18">
        <v>4905</v>
      </c>
      <c r="J59" s="16">
        <v>14</v>
      </c>
      <c r="K59" s="17">
        <v>43</v>
      </c>
      <c r="L59" s="18">
        <v>21177</v>
      </c>
      <c r="M59" s="16">
        <v>17</v>
      </c>
      <c r="N59" s="17">
        <v>62</v>
      </c>
      <c r="O59" s="18">
        <v>34300</v>
      </c>
      <c r="P59" s="16">
        <v>17</v>
      </c>
      <c r="Q59" s="17">
        <v>50</v>
      </c>
      <c r="R59" s="18">
        <v>22985</v>
      </c>
      <c r="S59" s="26"/>
      <c r="T59" s="27"/>
      <c r="U59" s="28"/>
      <c r="V59" s="16">
        <f t="shared" si="13"/>
        <v>54</v>
      </c>
      <c r="W59" s="17">
        <f t="shared" si="13"/>
        <v>167</v>
      </c>
      <c r="X59" s="21">
        <f>(I59+L59+O59+R59)/1000</f>
        <v>83.367</v>
      </c>
    </row>
    <row r="60" spans="6:29" ht="15" customHeight="1" hidden="1">
      <c r="F60" s="1" t="s">
        <v>60</v>
      </c>
      <c r="G60" s="7">
        <v>140</v>
      </c>
      <c r="H60" s="8">
        <v>677</v>
      </c>
      <c r="I60" s="9">
        <v>473527</v>
      </c>
      <c r="J60" s="7">
        <v>144</v>
      </c>
      <c r="K60" s="8">
        <v>767</v>
      </c>
      <c r="L60" s="9">
        <v>664388</v>
      </c>
      <c r="M60" s="10">
        <v>207</v>
      </c>
      <c r="N60" s="11">
        <v>778</v>
      </c>
      <c r="O60" s="12">
        <v>676115</v>
      </c>
      <c r="P60" s="10">
        <v>164</v>
      </c>
      <c r="Q60" s="11">
        <v>744</v>
      </c>
      <c r="R60" s="12">
        <v>656567</v>
      </c>
      <c r="S60" s="10">
        <v>82</v>
      </c>
      <c r="T60" s="11">
        <v>442</v>
      </c>
      <c r="U60" s="12">
        <v>243755</v>
      </c>
      <c r="V60" s="10">
        <f>SUM(G60,J60,M60,P60,S60)</f>
        <v>737</v>
      </c>
      <c r="W60" s="11">
        <f>SUM(H60,K60,N60,Q60,T60)</f>
        <v>3408</v>
      </c>
      <c r="X60" s="20">
        <f>(I60+L60+O60+R60+U60)/1000</f>
        <v>2714.352</v>
      </c>
      <c r="Z60" s="45"/>
      <c r="AA60" s="45"/>
      <c r="AB60" s="45"/>
      <c r="AC60" s="45"/>
    </row>
    <row r="61" spans="6:24" ht="15" customHeight="1" hidden="1">
      <c r="F61" s="2" t="s">
        <v>61</v>
      </c>
      <c r="G61" s="13">
        <v>38</v>
      </c>
      <c r="H61" s="14">
        <v>131</v>
      </c>
      <c r="I61" s="15">
        <v>68705</v>
      </c>
      <c r="J61" s="13">
        <v>62</v>
      </c>
      <c r="K61" s="14">
        <v>296</v>
      </c>
      <c r="L61" s="15">
        <v>218161</v>
      </c>
      <c r="M61" s="13">
        <v>95</v>
      </c>
      <c r="N61" s="14">
        <v>322</v>
      </c>
      <c r="O61" s="15">
        <v>257033</v>
      </c>
      <c r="P61" s="13">
        <v>79</v>
      </c>
      <c r="Q61" s="14">
        <v>465</v>
      </c>
      <c r="R61" s="15">
        <v>364275</v>
      </c>
      <c r="S61" s="23"/>
      <c r="T61" s="24"/>
      <c r="U61" s="25"/>
      <c r="V61" s="13">
        <f aca="true" t="shared" si="14" ref="V61:W63">SUM(G61,J61,M61,P61)</f>
        <v>274</v>
      </c>
      <c r="W61" s="14">
        <f t="shared" si="14"/>
        <v>1214</v>
      </c>
      <c r="X61" s="19">
        <f>(I61+L61+O61+R61)/1000</f>
        <v>908.174</v>
      </c>
    </row>
    <row r="62" spans="6:24" ht="15" customHeight="1" hidden="1">
      <c r="F62" s="2" t="s">
        <v>62</v>
      </c>
      <c r="G62" s="13">
        <v>15</v>
      </c>
      <c r="H62" s="14">
        <v>21</v>
      </c>
      <c r="I62" s="15">
        <v>7543</v>
      </c>
      <c r="J62" s="13">
        <v>33</v>
      </c>
      <c r="K62" s="14">
        <v>70</v>
      </c>
      <c r="L62" s="15">
        <v>32556</v>
      </c>
      <c r="M62" s="13">
        <v>52</v>
      </c>
      <c r="N62" s="14">
        <v>83</v>
      </c>
      <c r="O62" s="15">
        <v>43856</v>
      </c>
      <c r="P62" s="13">
        <v>50</v>
      </c>
      <c r="Q62" s="14">
        <v>133</v>
      </c>
      <c r="R62" s="15">
        <v>71596</v>
      </c>
      <c r="S62" s="23"/>
      <c r="T62" s="24"/>
      <c r="U62" s="25"/>
      <c r="V62" s="13">
        <f t="shared" si="14"/>
        <v>150</v>
      </c>
      <c r="W62" s="14">
        <f t="shared" si="14"/>
        <v>307</v>
      </c>
      <c r="X62" s="19">
        <f>(I62+L62+O62+R62)/1000</f>
        <v>155.551</v>
      </c>
    </row>
    <row r="63" spans="6:24" ht="15" customHeight="1" hidden="1" thickBot="1">
      <c r="F63" s="3" t="s">
        <v>63</v>
      </c>
      <c r="G63" s="16">
        <v>8</v>
      </c>
      <c r="H63" s="17">
        <v>17</v>
      </c>
      <c r="I63" s="18">
        <v>7554</v>
      </c>
      <c r="J63" s="16">
        <v>20</v>
      </c>
      <c r="K63" s="17">
        <v>38</v>
      </c>
      <c r="L63" s="18">
        <v>23830</v>
      </c>
      <c r="M63" s="16">
        <v>24</v>
      </c>
      <c r="N63" s="17">
        <v>61</v>
      </c>
      <c r="O63" s="18">
        <v>45809</v>
      </c>
      <c r="P63" s="16">
        <v>23</v>
      </c>
      <c r="Q63" s="17">
        <v>48</v>
      </c>
      <c r="R63" s="18">
        <v>18487</v>
      </c>
      <c r="S63" s="26"/>
      <c r="T63" s="27"/>
      <c r="U63" s="28"/>
      <c r="V63" s="16">
        <f t="shared" si="14"/>
        <v>75</v>
      </c>
      <c r="W63" s="17">
        <f t="shared" si="14"/>
        <v>164</v>
      </c>
      <c r="X63" s="21">
        <f>(I63+L63+O63+R63)/1000</f>
        <v>95.68</v>
      </c>
    </row>
    <row r="64" spans="6:29" ht="15" customHeight="1" hidden="1">
      <c r="F64" s="1" t="s">
        <v>64</v>
      </c>
      <c r="G64" s="7">
        <v>127</v>
      </c>
      <c r="H64" s="8">
        <v>535</v>
      </c>
      <c r="I64" s="9">
        <v>411952</v>
      </c>
      <c r="J64" s="7">
        <v>139</v>
      </c>
      <c r="K64" s="8">
        <v>666</v>
      </c>
      <c r="L64" s="9">
        <v>567262</v>
      </c>
      <c r="M64" s="10">
        <v>206</v>
      </c>
      <c r="N64" s="11">
        <v>774</v>
      </c>
      <c r="O64" s="12">
        <v>594780</v>
      </c>
      <c r="P64" s="10">
        <v>154</v>
      </c>
      <c r="Q64" s="11">
        <v>948</v>
      </c>
      <c r="R64" s="12">
        <v>784987</v>
      </c>
      <c r="S64" s="10">
        <v>92</v>
      </c>
      <c r="T64" s="11">
        <v>601</v>
      </c>
      <c r="U64" s="12">
        <v>628705</v>
      </c>
      <c r="V64" s="10">
        <f>SUM(G64,J64,M64,P64,S64)</f>
        <v>718</v>
      </c>
      <c r="W64" s="11">
        <f>SUM(H64,K64,N64,Q64,T64)</f>
        <v>3524</v>
      </c>
      <c r="X64" s="20">
        <f>(I64+L64+O64+R64+U64)/1000</f>
        <v>2987.686</v>
      </c>
      <c r="Z64" s="45"/>
      <c r="AA64" s="45"/>
      <c r="AB64" s="45"/>
      <c r="AC64" s="45"/>
    </row>
    <row r="65" spans="6:24" ht="15" customHeight="1" hidden="1">
      <c r="F65" s="2" t="s">
        <v>65</v>
      </c>
      <c r="G65" s="13">
        <v>46</v>
      </c>
      <c r="H65" s="14">
        <v>142</v>
      </c>
      <c r="I65" s="15">
        <v>85073</v>
      </c>
      <c r="J65" s="13">
        <v>56</v>
      </c>
      <c r="K65" s="14">
        <v>292</v>
      </c>
      <c r="L65" s="15">
        <v>184521</v>
      </c>
      <c r="M65" s="13">
        <v>88</v>
      </c>
      <c r="N65" s="14">
        <v>345</v>
      </c>
      <c r="O65" s="15">
        <v>241504</v>
      </c>
      <c r="P65" s="13">
        <v>85</v>
      </c>
      <c r="Q65" s="14">
        <v>464</v>
      </c>
      <c r="R65" s="15">
        <v>364814</v>
      </c>
      <c r="S65" s="23"/>
      <c r="T65" s="24"/>
      <c r="U65" s="25"/>
      <c r="V65" s="13">
        <f aca="true" t="shared" si="15" ref="V65:W67">SUM(G65,J65,M65,P65)</f>
        <v>275</v>
      </c>
      <c r="W65" s="14">
        <f t="shared" si="15"/>
        <v>1243</v>
      </c>
      <c r="X65" s="19">
        <f>(I65+L65+O65+R65)/1000</f>
        <v>875.912</v>
      </c>
    </row>
    <row r="66" spans="6:24" ht="15" customHeight="1" hidden="1">
      <c r="F66" s="2" t="s">
        <v>66</v>
      </c>
      <c r="G66" s="13">
        <v>23</v>
      </c>
      <c r="H66" s="14">
        <v>27</v>
      </c>
      <c r="I66" s="15">
        <v>9491</v>
      </c>
      <c r="J66" s="13">
        <v>37</v>
      </c>
      <c r="K66" s="14">
        <v>71</v>
      </c>
      <c r="L66" s="15">
        <v>33925</v>
      </c>
      <c r="M66" s="13">
        <v>52</v>
      </c>
      <c r="N66" s="14">
        <v>77</v>
      </c>
      <c r="O66" s="15">
        <v>45166</v>
      </c>
      <c r="P66" s="13">
        <v>53</v>
      </c>
      <c r="Q66" s="14">
        <v>145</v>
      </c>
      <c r="R66" s="15">
        <v>102961</v>
      </c>
      <c r="S66" s="23"/>
      <c r="T66" s="24"/>
      <c r="U66" s="25"/>
      <c r="V66" s="13">
        <f t="shared" si="15"/>
        <v>165</v>
      </c>
      <c r="W66" s="14">
        <f t="shared" si="15"/>
        <v>320</v>
      </c>
      <c r="X66" s="19">
        <f>(I66+L66+O66+R66)/1000</f>
        <v>191.543</v>
      </c>
    </row>
    <row r="67" spans="6:24" ht="15" customHeight="1" hidden="1" thickBot="1">
      <c r="F67" s="3" t="s">
        <v>67</v>
      </c>
      <c r="G67" s="16">
        <v>15</v>
      </c>
      <c r="H67" s="17">
        <v>25</v>
      </c>
      <c r="I67" s="18">
        <v>11967</v>
      </c>
      <c r="J67" s="16">
        <v>22</v>
      </c>
      <c r="K67" s="17">
        <v>52</v>
      </c>
      <c r="L67" s="18">
        <v>30564</v>
      </c>
      <c r="M67" s="16">
        <v>24</v>
      </c>
      <c r="N67" s="17">
        <v>72</v>
      </c>
      <c r="O67" s="18">
        <v>43342</v>
      </c>
      <c r="P67" s="16">
        <v>22</v>
      </c>
      <c r="Q67" s="17">
        <v>49</v>
      </c>
      <c r="R67" s="18">
        <v>27897</v>
      </c>
      <c r="S67" s="26"/>
      <c r="T67" s="27"/>
      <c r="U67" s="28"/>
      <c r="V67" s="16">
        <f t="shared" si="15"/>
        <v>83</v>
      </c>
      <c r="W67" s="17">
        <f t="shared" si="15"/>
        <v>198</v>
      </c>
      <c r="X67" s="21">
        <f>(I67+L67+O67+R67)/1000</f>
        <v>113.77</v>
      </c>
    </row>
    <row r="68" spans="6:29" ht="15" customHeight="1" hidden="1">
      <c r="F68" s="1" t="s">
        <v>68</v>
      </c>
      <c r="G68" s="7">
        <v>144</v>
      </c>
      <c r="H68" s="8">
        <v>643</v>
      </c>
      <c r="I68" s="9">
        <v>522949</v>
      </c>
      <c r="J68" s="7">
        <v>138</v>
      </c>
      <c r="K68" s="8">
        <v>836</v>
      </c>
      <c r="L68" s="9">
        <v>715236</v>
      </c>
      <c r="M68" s="10">
        <v>205</v>
      </c>
      <c r="N68" s="11">
        <v>908</v>
      </c>
      <c r="O68" s="12">
        <v>774240</v>
      </c>
      <c r="P68" s="10">
        <v>150</v>
      </c>
      <c r="Q68" s="11">
        <v>961</v>
      </c>
      <c r="R68" s="12">
        <v>898286</v>
      </c>
      <c r="S68" s="10">
        <v>88</v>
      </c>
      <c r="T68" s="11">
        <v>442</v>
      </c>
      <c r="U68" s="12">
        <v>426133</v>
      </c>
      <c r="V68" s="10">
        <f>SUM(G68,J68,M68,P68,S68)</f>
        <v>725</v>
      </c>
      <c r="W68" s="11">
        <f>SUM(H68,K68,N68,Q68,T68)</f>
        <v>3790</v>
      </c>
      <c r="X68" s="20">
        <f>(I68+L68+O68+R68+U68)/1000</f>
        <v>3336.844</v>
      </c>
      <c r="Z68" s="45"/>
      <c r="AA68" s="45"/>
      <c r="AB68" s="45"/>
      <c r="AC68" s="45"/>
    </row>
    <row r="69" spans="6:24" ht="15" customHeight="1" hidden="1">
      <c r="F69" s="2" t="s">
        <v>69</v>
      </c>
      <c r="G69" s="13">
        <v>67</v>
      </c>
      <c r="H69" s="14">
        <v>166</v>
      </c>
      <c r="I69" s="15">
        <v>103377</v>
      </c>
      <c r="J69" s="13">
        <v>71</v>
      </c>
      <c r="K69" s="14">
        <v>348</v>
      </c>
      <c r="L69" s="15">
        <v>260968</v>
      </c>
      <c r="M69" s="13">
        <v>104</v>
      </c>
      <c r="N69" s="14">
        <v>379</v>
      </c>
      <c r="O69" s="15">
        <v>270618</v>
      </c>
      <c r="P69" s="13">
        <v>78</v>
      </c>
      <c r="Q69" s="14">
        <v>413</v>
      </c>
      <c r="R69" s="15">
        <v>325886</v>
      </c>
      <c r="S69" s="23"/>
      <c r="T69" s="24"/>
      <c r="U69" s="25"/>
      <c r="V69" s="13">
        <f aca="true" t="shared" si="16" ref="V69:W71">SUM(G69,J69,M69,P69)</f>
        <v>320</v>
      </c>
      <c r="W69" s="14">
        <f t="shared" si="16"/>
        <v>1306</v>
      </c>
      <c r="X69" s="19">
        <f>(I69+L69+O69+R69)/1000</f>
        <v>960.849</v>
      </c>
    </row>
    <row r="70" spans="6:24" ht="15" customHeight="1" hidden="1">
      <c r="F70" s="2" t="s">
        <v>70</v>
      </c>
      <c r="G70" s="13">
        <v>39</v>
      </c>
      <c r="H70" s="14">
        <v>54</v>
      </c>
      <c r="I70" s="15">
        <v>21579</v>
      </c>
      <c r="J70" s="13">
        <v>45</v>
      </c>
      <c r="K70" s="14">
        <v>126</v>
      </c>
      <c r="L70" s="15">
        <v>61199</v>
      </c>
      <c r="M70" s="13">
        <v>60</v>
      </c>
      <c r="N70" s="14">
        <v>103</v>
      </c>
      <c r="O70" s="15">
        <v>58547</v>
      </c>
      <c r="P70" s="13">
        <v>50</v>
      </c>
      <c r="Q70" s="14">
        <v>148</v>
      </c>
      <c r="R70" s="15">
        <v>75718</v>
      </c>
      <c r="S70" s="23"/>
      <c r="T70" s="24"/>
      <c r="U70" s="25"/>
      <c r="V70" s="13">
        <f t="shared" si="16"/>
        <v>194</v>
      </c>
      <c r="W70" s="14">
        <f t="shared" si="16"/>
        <v>431</v>
      </c>
      <c r="X70" s="19">
        <f>(I70+L70+O70+R70)/1000</f>
        <v>217.043</v>
      </c>
    </row>
    <row r="71" spans="6:24" ht="15" customHeight="1" hidden="1" thickBot="1">
      <c r="F71" s="3" t="s">
        <v>71</v>
      </c>
      <c r="G71" s="16">
        <v>19</v>
      </c>
      <c r="H71" s="17">
        <v>28</v>
      </c>
      <c r="I71" s="18">
        <v>10501</v>
      </c>
      <c r="J71" s="16">
        <v>26</v>
      </c>
      <c r="K71" s="17">
        <v>52</v>
      </c>
      <c r="L71" s="18">
        <v>29407</v>
      </c>
      <c r="M71" s="16">
        <v>27</v>
      </c>
      <c r="N71" s="17">
        <v>56</v>
      </c>
      <c r="O71" s="18">
        <v>35210</v>
      </c>
      <c r="P71" s="16">
        <v>21</v>
      </c>
      <c r="Q71" s="17">
        <v>43</v>
      </c>
      <c r="R71" s="18">
        <v>20352</v>
      </c>
      <c r="S71" s="26"/>
      <c r="T71" s="27"/>
      <c r="U71" s="28"/>
      <c r="V71" s="16">
        <f t="shared" si="16"/>
        <v>93</v>
      </c>
      <c r="W71" s="17">
        <f t="shared" si="16"/>
        <v>179</v>
      </c>
      <c r="X71" s="21">
        <f>(I71+L71+O71+R71)/1000</f>
        <v>95.47</v>
      </c>
    </row>
    <row r="72" spans="6:29" ht="15" customHeight="1" hidden="1">
      <c r="F72" s="1" t="s">
        <v>72</v>
      </c>
      <c r="G72" s="7">
        <v>138</v>
      </c>
      <c r="H72" s="8">
        <v>641</v>
      </c>
      <c r="I72" s="9">
        <v>529283</v>
      </c>
      <c r="J72" s="7">
        <v>149</v>
      </c>
      <c r="K72" s="8">
        <v>827</v>
      </c>
      <c r="L72" s="9">
        <v>719714</v>
      </c>
      <c r="M72" s="10">
        <v>201</v>
      </c>
      <c r="N72" s="11">
        <v>1027</v>
      </c>
      <c r="O72" s="12">
        <v>934215</v>
      </c>
      <c r="P72" s="10">
        <v>161</v>
      </c>
      <c r="Q72" s="11">
        <v>928</v>
      </c>
      <c r="R72" s="12">
        <v>876738</v>
      </c>
      <c r="S72" s="10">
        <v>89</v>
      </c>
      <c r="T72" s="11">
        <v>488</v>
      </c>
      <c r="U72" s="12">
        <v>458371</v>
      </c>
      <c r="V72" s="10">
        <f>SUM(G72,J72,M72,P72,S72)</f>
        <v>738</v>
      </c>
      <c r="W72" s="11">
        <f>SUM(H72,K72,N72,Q72,T72)</f>
        <v>3911</v>
      </c>
      <c r="X72" s="20">
        <f>(I72+L72+O72+R72+U72)/1000</f>
        <v>3518.321</v>
      </c>
      <c r="Z72" s="45"/>
      <c r="AA72" s="45"/>
      <c r="AB72" s="45"/>
      <c r="AC72" s="45"/>
    </row>
    <row r="73" spans="6:24" ht="15" customHeight="1" hidden="1">
      <c r="F73" s="2" t="s">
        <v>73</v>
      </c>
      <c r="G73" s="13">
        <v>72</v>
      </c>
      <c r="H73" s="14">
        <v>185</v>
      </c>
      <c r="I73" s="15">
        <v>110936</v>
      </c>
      <c r="J73" s="13">
        <v>72</v>
      </c>
      <c r="K73" s="14">
        <v>386</v>
      </c>
      <c r="L73" s="15">
        <v>292873</v>
      </c>
      <c r="M73" s="13">
        <v>100</v>
      </c>
      <c r="N73" s="14">
        <v>318</v>
      </c>
      <c r="O73" s="15">
        <v>255874</v>
      </c>
      <c r="P73" s="13">
        <v>84</v>
      </c>
      <c r="Q73" s="14">
        <v>467</v>
      </c>
      <c r="R73" s="15">
        <v>386404</v>
      </c>
      <c r="S73" s="23"/>
      <c r="T73" s="24"/>
      <c r="U73" s="25"/>
      <c r="V73" s="13">
        <f aca="true" t="shared" si="17" ref="V73:W75">SUM(G73,J73,M73,P73)</f>
        <v>328</v>
      </c>
      <c r="W73" s="14">
        <f t="shared" si="17"/>
        <v>1356</v>
      </c>
      <c r="X73" s="19">
        <f>(I73+L73+O73+R73)/1000</f>
        <v>1046.087</v>
      </c>
    </row>
    <row r="74" spans="6:24" ht="15" customHeight="1" hidden="1">
      <c r="F74" s="2" t="s">
        <v>74</v>
      </c>
      <c r="G74" s="13">
        <v>38</v>
      </c>
      <c r="H74" s="14">
        <v>46</v>
      </c>
      <c r="I74" s="15">
        <v>18258</v>
      </c>
      <c r="J74" s="13">
        <v>47</v>
      </c>
      <c r="K74" s="14">
        <v>142</v>
      </c>
      <c r="L74" s="15">
        <v>79103</v>
      </c>
      <c r="M74" s="13">
        <v>61</v>
      </c>
      <c r="N74" s="14">
        <v>143</v>
      </c>
      <c r="O74" s="15">
        <v>90145</v>
      </c>
      <c r="P74" s="13">
        <v>49</v>
      </c>
      <c r="Q74" s="14">
        <v>137</v>
      </c>
      <c r="R74" s="15">
        <v>72568</v>
      </c>
      <c r="S74" s="23"/>
      <c r="T74" s="24"/>
      <c r="U74" s="25"/>
      <c r="V74" s="13">
        <f t="shared" si="17"/>
        <v>195</v>
      </c>
      <c r="W74" s="14">
        <f t="shared" si="17"/>
        <v>468</v>
      </c>
      <c r="X74" s="19">
        <f>(I74+L74+O74+R74)/1000</f>
        <v>260.074</v>
      </c>
    </row>
    <row r="75" spans="6:24" ht="15" customHeight="1" hidden="1" thickBot="1">
      <c r="F75" s="3" t="s">
        <v>75</v>
      </c>
      <c r="G75" s="16">
        <v>20</v>
      </c>
      <c r="H75" s="17">
        <v>32</v>
      </c>
      <c r="I75" s="18">
        <v>10760</v>
      </c>
      <c r="J75" s="16">
        <v>30</v>
      </c>
      <c r="K75" s="17">
        <v>44</v>
      </c>
      <c r="L75" s="18">
        <v>19612</v>
      </c>
      <c r="M75" s="16">
        <v>34</v>
      </c>
      <c r="N75" s="17">
        <v>52</v>
      </c>
      <c r="O75" s="18">
        <v>26294</v>
      </c>
      <c r="P75" s="16">
        <v>30</v>
      </c>
      <c r="Q75" s="17">
        <v>49</v>
      </c>
      <c r="R75" s="18">
        <v>22699</v>
      </c>
      <c r="S75" s="26"/>
      <c r="T75" s="27"/>
      <c r="U75" s="28"/>
      <c r="V75" s="37">
        <f t="shared" si="17"/>
        <v>114</v>
      </c>
      <c r="W75" s="38">
        <f t="shared" si="17"/>
        <v>177</v>
      </c>
      <c r="X75" s="39">
        <f>(I75+L75+O75+R75)/1000</f>
        <v>79.365</v>
      </c>
    </row>
    <row r="76" spans="6:29" ht="15" customHeight="1" hidden="1">
      <c r="F76" s="1" t="s">
        <v>76</v>
      </c>
      <c r="G76" s="7">
        <v>143</v>
      </c>
      <c r="H76" s="8">
        <v>742</v>
      </c>
      <c r="I76" s="9">
        <v>588620</v>
      </c>
      <c r="J76" s="7">
        <v>145</v>
      </c>
      <c r="K76" s="8">
        <v>852</v>
      </c>
      <c r="L76" s="9">
        <v>823584</v>
      </c>
      <c r="M76" s="10">
        <v>189</v>
      </c>
      <c r="N76" s="11">
        <v>982</v>
      </c>
      <c r="O76" s="12">
        <v>900721</v>
      </c>
      <c r="P76" s="10">
        <v>155</v>
      </c>
      <c r="Q76" s="11">
        <v>1131</v>
      </c>
      <c r="R76" s="12">
        <v>1019362</v>
      </c>
      <c r="S76" s="10">
        <v>92</v>
      </c>
      <c r="T76" s="11">
        <v>506</v>
      </c>
      <c r="U76" s="34">
        <v>466735</v>
      </c>
      <c r="V76" s="10">
        <f>SUM(G76,J76,M76,P76,S76)</f>
        <v>724</v>
      </c>
      <c r="W76" s="11">
        <f>SUM(H76,K76,N76,Q76,T76)</f>
        <v>4213</v>
      </c>
      <c r="X76" s="20">
        <f>(I76+L76+O76+R76+U76)/1000</f>
        <v>3799.022</v>
      </c>
      <c r="Z76" s="45"/>
      <c r="AA76" s="45"/>
      <c r="AB76" s="45"/>
      <c r="AC76" s="45"/>
    </row>
    <row r="77" spans="6:24" ht="15" customHeight="1" hidden="1">
      <c r="F77" s="2" t="s">
        <v>77</v>
      </c>
      <c r="G77" s="13">
        <v>73</v>
      </c>
      <c r="H77" s="14">
        <v>230</v>
      </c>
      <c r="I77" s="15">
        <v>156160</v>
      </c>
      <c r="J77" s="13">
        <v>78</v>
      </c>
      <c r="K77" s="14">
        <v>382</v>
      </c>
      <c r="L77" s="15">
        <v>283094</v>
      </c>
      <c r="M77" s="13">
        <v>98</v>
      </c>
      <c r="N77" s="14">
        <v>350</v>
      </c>
      <c r="O77" s="15">
        <v>258333</v>
      </c>
      <c r="P77" s="13">
        <v>97</v>
      </c>
      <c r="Q77" s="14">
        <v>566</v>
      </c>
      <c r="R77" s="15">
        <v>461180</v>
      </c>
      <c r="S77" s="23"/>
      <c r="T77" s="24"/>
      <c r="U77" s="35"/>
      <c r="V77" s="13">
        <f aca="true" t="shared" si="18" ref="V77:V91">SUM(G77,J77,M77,P77,S77)</f>
        <v>346</v>
      </c>
      <c r="W77" s="14">
        <f aca="true" t="shared" si="19" ref="W77:W91">SUM(H77,K77,N77,Q77,T77)</f>
        <v>1528</v>
      </c>
      <c r="X77" s="40">
        <f aca="true" t="shared" si="20" ref="X77:X91">(I77+L77+O77+R77+U77)/1000</f>
        <v>1158.767</v>
      </c>
    </row>
    <row r="78" spans="6:24" ht="15" customHeight="1" hidden="1">
      <c r="F78" s="2" t="s">
        <v>78</v>
      </c>
      <c r="G78" s="13">
        <v>42</v>
      </c>
      <c r="H78" s="14">
        <v>59</v>
      </c>
      <c r="I78" s="15">
        <v>27022</v>
      </c>
      <c r="J78" s="13">
        <v>51</v>
      </c>
      <c r="K78" s="14">
        <v>100</v>
      </c>
      <c r="L78" s="15">
        <v>56939</v>
      </c>
      <c r="M78" s="13">
        <v>56</v>
      </c>
      <c r="N78" s="14">
        <v>139</v>
      </c>
      <c r="O78" s="15">
        <v>94417</v>
      </c>
      <c r="P78" s="13">
        <v>57</v>
      </c>
      <c r="Q78" s="14">
        <v>184</v>
      </c>
      <c r="R78" s="15">
        <v>125324</v>
      </c>
      <c r="S78" s="23"/>
      <c r="T78" s="24"/>
      <c r="U78" s="35"/>
      <c r="V78" s="13">
        <f t="shared" si="18"/>
        <v>206</v>
      </c>
      <c r="W78" s="14">
        <f t="shared" si="19"/>
        <v>482</v>
      </c>
      <c r="X78" s="40">
        <f t="shared" si="20"/>
        <v>303.702</v>
      </c>
    </row>
    <row r="79" spans="6:24" ht="15" customHeight="1" hidden="1" thickBot="1">
      <c r="F79" s="3" t="s">
        <v>79</v>
      </c>
      <c r="G79" s="16">
        <v>24</v>
      </c>
      <c r="H79" s="17">
        <v>23</v>
      </c>
      <c r="I79" s="18">
        <v>5234</v>
      </c>
      <c r="J79" s="16">
        <v>34</v>
      </c>
      <c r="K79" s="17">
        <v>51</v>
      </c>
      <c r="L79" s="18">
        <v>40972</v>
      </c>
      <c r="M79" s="16">
        <v>41</v>
      </c>
      <c r="N79" s="17">
        <v>61</v>
      </c>
      <c r="O79" s="18">
        <v>30187</v>
      </c>
      <c r="P79" s="16">
        <v>39</v>
      </c>
      <c r="Q79" s="17">
        <v>65</v>
      </c>
      <c r="R79" s="18">
        <v>33483</v>
      </c>
      <c r="S79" s="26"/>
      <c r="T79" s="27"/>
      <c r="U79" s="36"/>
      <c r="V79" s="16">
        <f t="shared" si="18"/>
        <v>138</v>
      </c>
      <c r="W79" s="17">
        <f t="shared" si="19"/>
        <v>200</v>
      </c>
      <c r="X79" s="41">
        <f t="shared" si="20"/>
        <v>109.876</v>
      </c>
    </row>
    <row r="80" spans="6:37" ht="15" customHeight="1" hidden="1">
      <c r="F80" s="1" t="s">
        <v>95</v>
      </c>
      <c r="G80" s="7">
        <v>126</v>
      </c>
      <c r="H80" s="8">
        <v>802</v>
      </c>
      <c r="I80" s="9">
        <v>614555</v>
      </c>
      <c r="J80" s="7">
        <v>133</v>
      </c>
      <c r="K80" s="8">
        <v>892</v>
      </c>
      <c r="L80" s="9">
        <v>794582</v>
      </c>
      <c r="M80" s="10">
        <v>186</v>
      </c>
      <c r="N80" s="11">
        <v>1155</v>
      </c>
      <c r="O80" s="12">
        <v>1063791</v>
      </c>
      <c r="P80" s="10">
        <v>162</v>
      </c>
      <c r="Q80" s="11">
        <v>1127</v>
      </c>
      <c r="R80" s="12">
        <v>1086610</v>
      </c>
      <c r="S80" s="10">
        <v>90</v>
      </c>
      <c r="T80" s="11">
        <v>582</v>
      </c>
      <c r="U80" s="34">
        <v>557772</v>
      </c>
      <c r="V80" s="10">
        <f t="shared" si="18"/>
        <v>697</v>
      </c>
      <c r="W80" s="11">
        <f t="shared" si="19"/>
        <v>4558</v>
      </c>
      <c r="X80" s="20">
        <f t="shared" si="20"/>
        <v>4117.31</v>
      </c>
      <c r="AJ80" s="29"/>
      <c r="AK80" s="29"/>
    </row>
    <row r="81" spans="6:37" ht="15" customHeight="1" hidden="1">
      <c r="F81" s="2" t="s">
        <v>96</v>
      </c>
      <c r="G81" s="13">
        <v>68</v>
      </c>
      <c r="H81" s="14">
        <v>212</v>
      </c>
      <c r="I81" s="15">
        <v>129916</v>
      </c>
      <c r="J81" s="13">
        <v>95</v>
      </c>
      <c r="K81" s="14">
        <v>260</v>
      </c>
      <c r="L81" s="15">
        <v>194559</v>
      </c>
      <c r="M81" s="13">
        <v>121</v>
      </c>
      <c r="N81" s="14">
        <v>394</v>
      </c>
      <c r="O81" s="15">
        <v>320526</v>
      </c>
      <c r="P81" s="13">
        <v>101</v>
      </c>
      <c r="Q81" s="14">
        <v>388</v>
      </c>
      <c r="R81" s="15">
        <v>320040</v>
      </c>
      <c r="S81" s="23"/>
      <c r="T81" s="24"/>
      <c r="U81" s="35"/>
      <c r="V81" s="13">
        <f t="shared" si="18"/>
        <v>385</v>
      </c>
      <c r="W81" s="14">
        <f t="shared" si="19"/>
        <v>1254</v>
      </c>
      <c r="X81" s="40">
        <f t="shared" si="20"/>
        <v>965.041</v>
      </c>
      <c r="AJ81" s="29"/>
      <c r="AK81" s="29"/>
    </row>
    <row r="82" spans="6:37" ht="15" customHeight="1" hidden="1">
      <c r="F82" s="2" t="s">
        <v>97</v>
      </c>
      <c r="G82" s="13">
        <v>32</v>
      </c>
      <c r="H82" s="14">
        <v>58</v>
      </c>
      <c r="I82" s="15">
        <v>24657</v>
      </c>
      <c r="J82" s="13">
        <v>48</v>
      </c>
      <c r="K82" s="14">
        <v>92</v>
      </c>
      <c r="L82" s="15">
        <v>66223</v>
      </c>
      <c r="M82" s="13">
        <v>63</v>
      </c>
      <c r="N82" s="14">
        <v>139</v>
      </c>
      <c r="O82" s="15">
        <v>92525</v>
      </c>
      <c r="P82" s="13">
        <v>61</v>
      </c>
      <c r="Q82" s="14">
        <v>171</v>
      </c>
      <c r="R82" s="15">
        <v>109050</v>
      </c>
      <c r="S82" s="23"/>
      <c r="T82" s="24"/>
      <c r="U82" s="35"/>
      <c r="V82" s="13">
        <f t="shared" si="18"/>
        <v>204</v>
      </c>
      <c r="W82" s="14">
        <f t="shared" si="19"/>
        <v>460</v>
      </c>
      <c r="X82" s="40">
        <f t="shared" si="20"/>
        <v>292.455</v>
      </c>
      <c r="AJ82" s="29"/>
      <c r="AK82" s="29"/>
    </row>
    <row r="83" spans="6:37" ht="15" customHeight="1" hidden="1" thickBot="1">
      <c r="F83" s="3" t="s">
        <v>98</v>
      </c>
      <c r="G83" s="16">
        <v>16</v>
      </c>
      <c r="H83" s="17">
        <v>11</v>
      </c>
      <c r="I83" s="18">
        <v>2652</v>
      </c>
      <c r="J83" s="16">
        <v>30</v>
      </c>
      <c r="K83" s="17">
        <v>50</v>
      </c>
      <c r="L83" s="18">
        <v>19051</v>
      </c>
      <c r="M83" s="16">
        <v>39</v>
      </c>
      <c r="N83" s="17">
        <v>75</v>
      </c>
      <c r="O83" s="18">
        <v>38980</v>
      </c>
      <c r="P83" s="16">
        <v>31</v>
      </c>
      <c r="Q83" s="17">
        <v>57</v>
      </c>
      <c r="R83" s="18">
        <v>29847</v>
      </c>
      <c r="S83" s="26"/>
      <c r="T83" s="27"/>
      <c r="U83" s="36"/>
      <c r="V83" s="16">
        <f t="shared" si="18"/>
        <v>116</v>
      </c>
      <c r="W83" s="17">
        <f t="shared" si="19"/>
        <v>193</v>
      </c>
      <c r="X83" s="41">
        <f t="shared" si="20"/>
        <v>90.53</v>
      </c>
      <c r="AJ83" s="29"/>
      <c r="AK83" s="29"/>
    </row>
    <row r="84" spans="6:41" ht="15" customHeight="1" hidden="1">
      <c r="F84" s="1" t="s">
        <v>99</v>
      </c>
      <c r="G84" s="7">
        <v>113</v>
      </c>
      <c r="H84" s="8">
        <v>740</v>
      </c>
      <c r="I84" s="9">
        <v>619901</v>
      </c>
      <c r="J84" s="7">
        <v>130</v>
      </c>
      <c r="K84" s="8">
        <v>853</v>
      </c>
      <c r="L84" s="9">
        <v>790930</v>
      </c>
      <c r="M84" s="10">
        <v>189</v>
      </c>
      <c r="N84" s="11">
        <v>1052</v>
      </c>
      <c r="O84" s="12">
        <v>957992</v>
      </c>
      <c r="P84" s="10">
        <v>151</v>
      </c>
      <c r="Q84" s="11">
        <v>1019</v>
      </c>
      <c r="R84" s="12">
        <v>967255</v>
      </c>
      <c r="S84" s="10">
        <v>83</v>
      </c>
      <c r="T84" s="11">
        <v>507</v>
      </c>
      <c r="U84" s="34">
        <v>474205</v>
      </c>
      <c r="V84" s="10">
        <f t="shared" si="18"/>
        <v>666</v>
      </c>
      <c r="W84" s="11">
        <f t="shared" si="19"/>
        <v>4171</v>
      </c>
      <c r="X84" s="20">
        <f t="shared" si="20"/>
        <v>3810.283</v>
      </c>
      <c r="AJ84" s="29"/>
      <c r="AK84" s="29"/>
      <c r="AM84" s="29"/>
      <c r="AN84" s="29"/>
      <c r="AO84" s="29"/>
    </row>
    <row r="85" spans="6:37" ht="15" customHeight="1" hidden="1">
      <c r="F85" s="2" t="s">
        <v>100</v>
      </c>
      <c r="G85" s="13">
        <v>60</v>
      </c>
      <c r="H85" s="14">
        <v>233</v>
      </c>
      <c r="I85" s="15">
        <v>118685</v>
      </c>
      <c r="J85" s="13">
        <v>78</v>
      </c>
      <c r="K85" s="14">
        <v>308</v>
      </c>
      <c r="L85" s="15">
        <v>264755</v>
      </c>
      <c r="M85" s="13">
        <v>126</v>
      </c>
      <c r="N85" s="14">
        <v>367</v>
      </c>
      <c r="O85" s="15">
        <v>286858</v>
      </c>
      <c r="P85" s="13">
        <v>98</v>
      </c>
      <c r="Q85" s="14">
        <v>537</v>
      </c>
      <c r="R85" s="15">
        <v>468353</v>
      </c>
      <c r="S85" s="23"/>
      <c r="T85" s="24"/>
      <c r="U85" s="35"/>
      <c r="V85" s="13">
        <f t="shared" si="18"/>
        <v>362</v>
      </c>
      <c r="W85" s="14">
        <f t="shared" si="19"/>
        <v>1445</v>
      </c>
      <c r="X85" s="40">
        <f t="shared" si="20"/>
        <v>1138.651</v>
      </c>
      <c r="AJ85" s="29"/>
      <c r="AK85" s="29"/>
    </row>
    <row r="86" spans="6:24" ht="15" customHeight="1" hidden="1">
      <c r="F86" s="2" t="s">
        <v>101</v>
      </c>
      <c r="G86" s="13">
        <v>32</v>
      </c>
      <c r="H86" s="14">
        <v>67</v>
      </c>
      <c r="I86" s="15">
        <v>38133</v>
      </c>
      <c r="J86" s="13">
        <v>49</v>
      </c>
      <c r="K86" s="14">
        <v>102</v>
      </c>
      <c r="L86" s="15">
        <v>73029</v>
      </c>
      <c r="M86" s="13">
        <v>66</v>
      </c>
      <c r="N86" s="14">
        <v>147</v>
      </c>
      <c r="O86" s="15">
        <v>97981</v>
      </c>
      <c r="P86" s="13">
        <v>61</v>
      </c>
      <c r="Q86" s="14">
        <v>188</v>
      </c>
      <c r="R86" s="15">
        <v>136079</v>
      </c>
      <c r="S86" s="23"/>
      <c r="T86" s="24"/>
      <c r="U86" s="35"/>
      <c r="V86" s="13">
        <f t="shared" si="18"/>
        <v>208</v>
      </c>
      <c r="W86" s="14">
        <f t="shared" si="19"/>
        <v>504</v>
      </c>
      <c r="X86" s="40">
        <f t="shared" si="20"/>
        <v>345.222</v>
      </c>
    </row>
    <row r="87" spans="6:24" ht="15" customHeight="1" hidden="1" thickBot="1">
      <c r="F87" s="3" t="s">
        <v>102</v>
      </c>
      <c r="G87" s="16">
        <v>16</v>
      </c>
      <c r="H87" s="17">
        <v>28</v>
      </c>
      <c r="I87" s="18">
        <v>7055</v>
      </c>
      <c r="J87" s="16">
        <v>30</v>
      </c>
      <c r="K87" s="17">
        <v>45</v>
      </c>
      <c r="L87" s="18">
        <v>20619</v>
      </c>
      <c r="M87" s="16">
        <v>39</v>
      </c>
      <c r="N87" s="17">
        <v>59</v>
      </c>
      <c r="O87" s="18">
        <v>31098</v>
      </c>
      <c r="P87" s="16">
        <v>36</v>
      </c>
      <c r="Q87" s="17">
        <v>65</v>
      </c>
      <c r="R87" s="18">
        <v>35745</v>
      </c>
      <c r="S87" s="26"/>
      <c r="T87" s="27"/>
      <c r="U87" s="36"/>
      <c r="V87" s="16">
        <f t="shared" si="18"/>
        <v>121</v>
      </c>
      <c r="W87" s="17">
        <f t="shared" si="19"/>
        <v>197</v>
      </c>
      <c r="X87" s="41">
        <f t="shared" si="20"/>
        <v>94.517</v>
      </c>
    </row>
    <row r="88" spans="6:41" ht="15" customHeight="1" hidden="1">
      <c r="F88" s="1" t="s">
        <v>103</v>
      </c>
      <c r="G88" s="7">
        <v>107</v>
      </c>
      <c r="H88" s="8">
        <v>791</v>
      </c>
      <c r="I88" s="9">
        <v>573724</v>
      </c>
      <c r="J88" s="7">
        <v>121</v>
      </c>
      <c r="K88" s="8">
        <v>939</v>
      </c>
      <c r="L88" s="9">
        <v>897281</v>
      </c>
      <c r="M88" s="10">
        <v>163</v>
      </c>
      <c r="N88" s="11">
        <v>950</v>
      </c>
      <c r="O88" s="12">
        <v>889930</v>
      </c>
      <c r="P88" s="10">
        <v>141</v>
      </c>
      <c r="Q88" s="11">
        <v>974</v>
      </c>
      <c r="R88" s="12">
        <v>888782</v>
      </c>
      <c r="S88" s="10">
        <v>81</v>
      </c>
      <c r="T88" s="11">
        <v>566</v>
      </c>
      <c r="U88" s="34">
        <v>587440</v>
      </c>
      <c r="V88" s="10">
        <f t="shared" si="18"/>
        <v>613</v>
      </c>
      <c r="W88" s="11">
        <f t="shared" si="19"/>
        <v>4220</v>
      </c>
      <c r="X88" s="20">
        <f t="shared" si="20"/>
        <v>3837.157</v>
      </c>
      <c r="AM88" s="29"/>
      <c r="AN88" s="29"/>
      <c r="AO88" s="29"/>
    </row>
    <row r="89" spans="6:24" ht="15" customHeight="1" hidden="1">
      <c r="F89" s="2" t="s">
        <v>104</v>
      </c>
      <c r="G89" s="13">
        <v>77</v>
      </c>
      <c r="H89" s="14">
        <v>236</v>
      </c>
      <c r="I89" s="15">
        <v>141345</v>
      </c>
      <c r="J89" s="13">
        <v>91</v>
      </c>
      <c r="K89" s="14">
        <v>325</v>
      </c>
      <c r="L89" s="15">
        <v>250541</v>
      </c>
      <c r="M89" s="13">
        <v>109</v>
      </c>
      <c r="N89" s="14">
        <v>336</v>
      </c>
      <c r="O89" s="15">
        <v>272852</v>
      </c>
      <c r="P89" s="13">
        <v>94</v>
      </c>
      <c r="Q89" s="14">
        <v>524</v>
      </c>
      <c r="R89" s="15">
        <v>461415</v>
      </c>
      <c r="S89" s="23"/>
      <c r="T89" s="24"/>
      <c r="U89" s="35"/>
      <c r="V89" s="13">
        <f t="shared" si="18"/>
        <v>371</v>
      </c>
      <c r="W89" s="14">
        <f t="shared" si="19"/>
        <v>1421</v>
      </c>
      <c r="X89" s="40">
        <f t="shared" si="20"/>
        <v>1126.153</v>
      </c>
    </row>
    <row r="90" spans="6:24" ht="15" customHeight="1" hidden="1">
      <c r="F90" s="2" t="s">
        <v>105</v>
      </c>
      <c r="G90" s="13">
        <v>35</v>
      </c>
      <c r="H90" s="14">
        <v>72</v>
      </c>
      <c r="I90" s="15">
        <v>54008</v>
      </c>
      <c r="J90" s="13">
        <v>49</v>
      </c>
      <c r="K90" s="14">
        <v>132</v>
      </c>
      <c r="L90" s="15">
        <v>85027</v>
      </c>
      <c r="M90" s="13">
        <v>68</v>
      </c>
      <c r="N90" s="14">
        <v>154</v>
      </c>
      <c r="O90" s="15">
        <v>108829</v>
      </c>
      <c r="P90" s="13">
        <v>61</v>
      </c>
      <c r="Q90" s="14">
        <v>195</v>
      </c>
      <c r="R90" s="15">
        <v>133092</v>
      </c>
      <c r="S90" s="23"/>
      <c r="T90" s="24"/>
      <c r="U90" s="35"/>
      <c r="V90" s="13">
        <f t="shared" si="18"/>
        <v>213</v>
      </c>
      <c r="W90" s="14">
        <f t="shared" si="19"/>
        <v>553</v>
      </c>
      <c r="X90" s="40">
        <f t="shared" si="20"/>
        <v>380.956</v>
      </c>
    </row>
    <row r="91" spans="6:24" ht="15" customHeight="1" hidden="1" thickBot="1">
      <c r="F91" s="3" t="s">
        <v>106</v>
      </c>
      <c r="G91" s="16">
        <v>23</v>
      </c>
      <c r="H91" s="17">
        <v>28</v>
      </c>
      <c r="I91" s="18">
        <v>12976</v>
      </c>
      <c r="J91" s="16">
        <v>27</v>
      </c>
      <c r="K91" s="17">
        <v>54</v>
      </c>
      <c r="L91" s="18">
        <v>29904</v>
      </c>
      <c r="M91" s="16">
        <v>41</v>
      </c>
      <c r="N91" s="17">
        <v>62</v>
      </c>
      <c r="O91" s="18">
        <v>32003</v>
      </c>
      <c r="P91" s="16">
        <v>38</v>
      </c>
      <c r="Q91" s="17">
        <v>56</v>
      </c>
      <c r="R91" s="18">
        <v>29350</v>
      </c>
      <c r="S91" s="26"/>
      <c r="T91" s="27"/>
      <c r="U91" s="36"/>
      <c r="V91" s="16">
        <f t="shared" si="18"/>
        <v>129</v>
      </c>
      <c r="W91" s="17">
        <f t="shared" si="19"/>
        <v>200</v>
      </c>
      <c r="X91" s="41">
        <f t="shared" si="20"/>
        <v>104.233</v>
      </c>
    </row>
    <row r="92" spans="6:41" ht="15" customHeight="1" hidden="1">
      <c r="F92" s="1" t="s">
        <v>107</v>
      </c>
      <c r="G92" s="7">
        <v>99</v>
      </c>
      <c r="H92" s="8">
        <v>619</v>
      </c>
      <c r="I92" s="9">
        <v>564746</v>
      </c>
      <c r="J92" s="7">
        <v>127</v>
      </c>
      <c r="K92" s="8">
        <v>989</v>
      </c>
      <c r="L92" s="9">
        <v>819255</v>
      </c>
      <c r="M92" s="10">
        <v>160</v>
      </c>
      <c r="N92" s="11">
        <v>897</v>
      </c>
      <c r="O92" s="12">
        <v>833261</v>
      </c>
      <c r="P92" s="10">
        <v>145</v>
      </c>
      <c r="Q92" s="11">
        <v>1059</v>
      </c>
      <c r="R92" s="12">
        <v>935335</v>
      </c>
      <c r="S92" s="10">
        <v>84</v>
      </c>
      <c r="T92" s="11">
        <v>575</v>
      </c>
      <c r="U92" s="12">
        <v>564614</v>
      </c>
      <c r="V92" s="10">
        <f aca="true" t="shared" si="21" ref="V92:W95">SUM(G92,J92,M92,P92,S92)</f>
        <v>615</v>
      </c>
      <c r="W92" s="11">
        <f t="shared" si="21"/>
        <v>4139</v>
      </c>
      <c r="X92" s="20">
        <f>(I92+L92+O92+R92+U92)/1000</f>
        <v>3717.211</v>
      </c>
      <c r="AM92" s="29"/>
      <c r="AN92" s="29"/>
      <c r="AO92" s="29"/>
    </row>
    <row r="93" spans="6:24" ht="15" customHeight="1" hidden="1">
      <c r="F93" s="2" t="s">
        <v>108</v>
      </c>
      <c r="G93" s="13">
        <v>56</v>
      </c>
      <c r="H93" s="14">
        <v>298</v>
      </c>
      <c r="I93" s="15">
        <v>179167</v>
      </c>
      <c r="J93" s="13">
        <v>91</v>
      </c>
      <c r="K93" s="14">
        <v>398</v>
      </c>
      <c r="L93" s="15">
        <v>300425</v>
      </c>
      <c r="M93" s="13">
        <v>117</v>
      </c>
      <c r="N93" s="14">
        <v>479</v>
      </c>
      <c r="O93" s="15">
        <v>372521</v>
      </c>
      <c r="P93" s="13">
        <v>83</v>
      </c>
      <c r="Q93" s="14">
        <v>472</v>
      </c>
      <c r="R93" s="15">
        <v>433594</v>
      </c>
      <c r="S93" s="23"/>
      <c r="T93" s="24"/>
      <c r="U93" s="25"/>
      <c r="V93" s="13">
        <f t="shared" si="21"/>
        <v>347</v>
      </c>
      <c r="W93" s="14">
        <f t="shared" si="21"/>
        <v>1647</v>
      </c>
      <c r="X93" s="40">
        <f>(I93+L93+O93+R93+U93)/1000</f>
        <v>1285.707</v>
      </c>
    </row>
    <row r="94" spans="6:24" ht="15" customHeight="1" hidden="1">
      <c r="F94" s="2" t="s">
        <v>109</v>
      </c>
      <c r="G94" s="13">
        <v>32</v>
      </c>
      <c r="H94" s="14">
        <v>68</v>
      </c>
      <c r="I94" s="15">
        <v>40172</v>
      </c>
      <c r="J94" s="13">
        <v>56</v>
      </c>
      <c r="K94" s="14">
        <v>170</v>
      </c>
      <c r="L94" s="15">
        <v>104476</v>
      </c>
      <c r="M94" s="13">
        <v>62</v>
      </c>
      <c r="N94" s="14">
        <v>165</v>
      </c>
      <c r="O94" s="15">
        <v>100529</v>
      </c>
      <c r="P94" s="13">
        <v>55</v>
      </c>
      <c r="Q94" s="14">
        <v>142</v>
      </c>
      <c r="R94" s="15">
        <v>104924</v>
      </c>
      <c r="S94" s="23"/>
      <c r="T94" s="24"/>
      <c r="U94" s="25"/>
      <c r="V94" s="13">
        <f t="shared" si="21"/>
        <v>205</v>
      </c>
      <c r="W94" s="14">
        <f t="shared" si="21"/>
        <v>545</v>
      </c>
      <c r="X94" s="40">
        <f>(I94+L94+O94+R94+U94)/1000</f>
        <v>350.101</v>
      </c>
    </row>
    <row r="95" spans="6:24" ht="15" customHeight="1" hidden="1" thickBot="1">
      <c r="F95" s="3" t="s">
        <v>110</v>
      </c>
      <c r="G95" s="16">
        <v>18</v>
      </c>
      <c r="H95" s="17">
        <v>25</v>
      </c>
      <c r="I95" s="18">
        <v>6093</v>
      </c>
      <c r="J95" s="16">
        <v>36</v>
      </c>
      <c r="K95" s="17">
        <v>65</v>
      </c>
      <c r="L95" s="18">
        <v>28432</v>
      </c>
      <c r="M95" s="16">
        <v>39</v>
      </c>
      <c r="N95" s="17">
        <v>67</v>
      </c>
      <c r="O95" s="18">
        <v>41285</v>
      </c>
      <c r="P95" s="16">
        <v>33</v>
      </c>
      <c r="Q95" s="17">
        <v>47</v>
      </c>
      <c r="R95" s="18">
        <v>23261</v>
      </c>
      <c r="S95" s="26"/>
      <c r="T95" s="27"/>
      <c r="U95" s="28"/>
      <c r="V95" s="16">
        <f t="shared" si="21"/>
        <v>126</v>
      </c>
      <c r="W95" s="17">
        <f t="shared" si="21"/>
        <v>204</v>
      </c>
      <c r="X95" s="41">
        <f>(I95+L95+O95+R95+U95)/1000</f>
        <v>99.071</v>
      </c>
    </row>
    <row r="96" spans="6:41" ht="15" customHeight="1" hidden="1">
      <c r="F96" s="1" t="s">
        <v>111</v>
      </c>
      <c r="G96" s="7">
        <v>114</v>
      </c>
      <c r="H96" s="8">
        <v>728</v>
      </c>
      <c r="I96" s="9">
        <v>635552</v>
      </c>
      <c r="J96" s="7">
        <v>124</v>
      </c>
      <c r="K96" s="8">
        <v>787</v>
      </c>
      <c r="L96" s="9">
        <v>728362</v>
      </c>
      <c r="M96" s="10">
        <v>161</v>
      </c>
      <c r="N96" s="11">
        <v>921</v>
      </c>
      <c r="O96" s="12">
        <v>863971</v>
      </c>
      <c r="P96" s="10">
        <v>142</v>
      </c>
      <c r="Q96" s="11">
        <v>898</v>
      </c>
      <c r="R96" s="12">
        <v>881437</v>
      </c>
      <c r="S96" s="10">
        <v>80</v>
      </c>
      <c r="T96" s="11">
        <v>499</v>
      </c>
      <c r="U96" s="12">
        <v>513724</v>
      </c>
      <c r="V96" s="10">
        <f aca="true" t="shared" si="22" ref="V96:V103">SUM(G96,J96,M96,P96,S96)</f>
        <v>621</v>
      </c>
      <c r="W96" s="11">
        <f aca="true" t="shared" si="23" ref="W96:W103">SUM(H96,K96,N96,Q96,T96)</f>
        <v>3833</v>
      </c>
      <c r="X96" s="20">
        <f aca="true" t="shared" si="24" ref="X96:X103">(I96+L96+O96+R96+U96)/1000</f>
        <v>3623.046</v>
      </c>
      <c r="AM96" s="29"/>
      <c r="AN96" s="29"/>
      <c r="AO96" s="29"/>
    </row>
    <row r="97" spans="6:24" ht="15" customHeight="1" hidden="1">
      <c r="F97" s="2" t="s">
        <v>112</v>
      </c>
      <c r="G97" s="13">
        <v>70</v>
      </c>
      <c r="H97" s="14">
        <v>227</v>
      </c>
      <c r="I97" s="15">
        <v>162590</v>
      </c>
      <c r="J97" s="13">
        <v>87</v>
      </c>
      <c r="K97" s="14">
        <v>379</v>
      </c>
      <c r="L97" s="15">
        <v>326762</v>
      </c>
      <c r="M97" s="13">
        <v>112</v>
      </c>
      <c r="N97" s="14">
        <v>454</v>
      </c>
      <c r="O97" s="15">
        <v>355820</v>
      </c>
      <c r="P97" s="13">
        <v>98</v>
      </c>
      <c r="Q97" s="14">
        <v>584</v>
      </c>
      <c r="R97" s="15">
        <v>467901</v>
      </c>
      <c r="S97" s="23"/>
      <c r="T97" s="24"/>
      <c r="U97" s="25"/>
      <c r="V97" s="13">
        <f t="shared" si="22"/>
        <v>367</v>
      </c>
      <c r="W97" s="14">
        <f t="shared" si="23"/>
        <v>1644</v>
      </c>
      <c r="X97" s="40">
        <f t="shared" si="24"/>
        <v>1313.073</v>
      </c>
    </row>
    <row r="98" spans="6:24" ht="15" customHeight="1" hidden="1">
      <c r="F98" s="2" t="s">
        <v>113</v>
      </c>
      <c r="G98" s="13">
        <v>42</v>
      </c>
      <c r="H98" s="14">
        <v>70</v>
      </c>
      <c r="I98" s="15">
        <v>49372</v>
      </c>
      <c r="J98" s="13">
        <v>62</v>
      </c>
      <c r="K98" s="14">
        <v>156</v>
      </c>
      <c r="L98" s="15">
        <v>102913</v>
      </c>
      <c r="M98" s="13">
        <v>58</v>
      </c>
      <c r="N98" s="14">
        <v>163</v>
      </c>
      <c r="O98" s="15">
        <v>114773</v>
      </c>
      <c r="P98" s="13">
        <v>64</v>
      </c>
      <c r="Q98" s="14">
        <v>191</v>
      </c>
      <c r="R98" s="15">
        <v>119386</v>
      </c>
      <c r="S98" s="23"/>
      <c r="T98" s="24"/>
      <c r="U98" s="25"/>
      <c r="V98" s="13">
        <f t="shared" si="22"/>
        <v>226</v>
      </c>
      <c r="W98" s="14">
        <f t="shared" si="23"/>
        <v>580</v>
      </c>
      <c r="X98" s="40">
        <f t="shared" si="24"/>
        <v>386.444</v>
      </c>
    </row>
    <row r="99" spans="6:24" ht="15" customHeight="1" hidden="1" thickBot="1">
      <c r="F99" s="3" t="s">
        <v>114</v>
      </c>
      <c r="G99" s="16">
        <v>23</v>
      </c>
      <c r="H99" s="17">
        <v>35</v>
      </c>
      <c r="I99" s="18">
        <v>14219</v>
      </c>
      <c r="J99" s="16">
        <v>31</v>
      </c>
      <c r="K99" s="17">
        <v>49</v>
      </c>
      <c r="L99" s="18">
        <v>26215</v>
      </c>
      <c r="M99" s="16">
        <v>37</v>
      </c>
      <c r="N99" s="17">
        <v>80</v>
      </c>
      <c r="O99" s="18">
        <v>56219</v>
      </c>
      <c r="P99" s="16">
        <v>36</v>
      </c>
      <c r="Q99" s="17">
        <v>44</v>
      </c>
      <c r="R99" s="18">
        <v>23696</v>
      </c>
      <c r="S99" s="26"/>
      <c r="T99" s="27"/>
      <c r="U99" s="28"/>
      <c r="V99" s="16">
        <f t="shared" si="22"/>
        <v>127</v>
      </c>
      <c r="W99" s="17">
        <f t="shared" si="23"/>
        <v>208</v>
      </c>
      <c r="X99" s="41">
        <f t="shared" si="24"/>
        <v>120.349</v>
      </c>
    </row>
    <row r="100" spans="6:41" ht="15" customHeight="1" hidden="1">
      <c r="F100" s="1" t="s">
        <v>115</v>
      </c>
      <c r="G100" s="7">
        <v>106</v>
      </c>
      <c r="H100" s="8">
        <v>700</v>
      </c>
      <c r="I100" s="9">
        <v>624047</v>
      </c>
      <c r="J100" s="7">
        <v>125</v>
      </c>
      <c r="K100" s="8">
        <v>866</v>
      </c>
      <c r="L100" s="9">
        <v>813377</v>
      </c>
      <c r="M100" s="10">
        <v>168</v>
      </c>
      <c r="N100" s="11">
        <v>941</v>
      </c>
      <c r="O100" s="12">
        <v>893398</v>
      </c>
      <c r="P100" s="10">
        <v>168</v>
      </c>
      <c r="Q100" s="11">
        <v>881</v>
      </c>
      <c r="R100" s="12">
        <v>914061</v>
      </c>
      <c r="S100" s="10">
        <v>91</v>
      </c>
      <c r="T100" s="11">
        <v>567</v>
      </c>
      <c r="U100" s="12">
        <v>538918</v>
      </c>
      <c r="V100" s="10">
        <f t="shared" si="22"/>
        <v>658</v>
      </c>
      <c r="W100" s="11">
        <f t="shared" si="23"/>
        <v>3955</v>
      </c>
      <c r="X100" s="20">
        <f t="shared" si="24"/>
        <v>3783.801</v>
      </c>
      <c r="AM100" s="29"/>
      <c r="AN100" s="29"/>
      <c r="AO100" s="29"/>
    </row>
    <row r="101" spans="6:24" ht="15" customHeight="1" hidden="1">
      <c r="F101" s="2" t="s">
        <v>116</v>
      </c>
      <c r="G101" s="13">
        <v>62</v>
      </c>
      <c r="H101" s="14">
        <v>232</v>
      </c>
      <c r="I101" s="15">
        <v>172875</v>
      </c>
      <c r="J101" s="13">
        <v>91</v>
      </c>
      <c r="K101" s="14">
        <v>393</v>
      </c>
      <c r="L101" s="15">
        <v>316617</v>
      </c>
      <c r="M101" s="13">
        <v>105</v>
      </c>
      <c r="N101" s="14">
        <v>436</v>
      </c>
      <c r="O101" s="15">
        <v>335725</v>
      </c>
      <c r="P101" s="13">
        <v>92</v>
      </c>
      <c r="Q101" s="14">
        <v>532</v>
      </c>
      <c r="R101" s="15">
        <v>464945</v>
      </c>
      <c r="S101" s="23"/>
      <c r="T101" s="24"/>
      <c r="U101" s="25"/>
      <c r="V101" s="13">
        <f t="shared" si="22"/>
        <v>350</v>
      </c>
      <c r="W101" s="14">
        <f t="shared" si="23"/>
        <v>1593</v>
      </c>
      <c r="X101" s="40">
        <f t="shared" si="24"/>
        <v>1290.162</v>
      </c>
    </row>
    <row r="102" spans="6:24" ht="15" customHeight="1" hidden="1">
      <c r="F102" s="2" t="s">
        <v>117</v>
      </c>
      <c r="G102" s="13">
        <v>28</v>
      </c>
      <c r="H102" s="14">
        <v>62</v>
      </c>
      <c r="I102" s="15">
        <v>49738</v>
      </c>
      <c r="J102" s="13">
        <v>45</v>
      </c>
      <c r="K102" s="14">
        <v>156</v>
      </c>
      <c r="L102" s="15">
        <v>99089</v>
      </c>
      <c r="M102" s="13">
        <v>57</v>
      </c>
      <c r="N102" s="14">
        <v>152</v>
      </c>
      <c r="O102" s="15">
        <v>114402</v>
      </c>
      <c r="P102" s="13">
        <v>54</v>
      </c>
      <c r="Q102" s="14">
        <v>210</v>
      </c>
      <c r="R102" s="15">
        <v>142590</v>
      </c>
      <c r="S102" s="23"/>
      <c r="T102" s="24"/>
      <c r="U102" s="25"/>
      <c r="V102" s="13">
        <f t="shared" si="22"/>
        <v>184</v>
      </c>
      <c r="W102" s="14">
        <f t="shared" si="23"/>
        <v>580</v>
      </c>
      <c r="X102" s="40">
        <f t="shared" si="24"/>
        <v>405.819</v>
      </c>
    </row>
    <row r="103" spans="6:24" ht="15" customHeight="1" hidden="1" thickBot="1">
      <c r="F103" s="3" t="s">
        <v>118</v>
      </c>
      <c r="G103" s="16">
        <v>21</v>
      </c>
      <c r="H103" s="17">
        <v>33</v>
      </c>
      <c r="I103" s="18">
        <v>11828</v>
      </c>
      <c r="J103" s="16">
        <v>23</v>
      </c>
      <c r="K103" s="17">
        <v>57</v>
      </c>
      <c r="L103" s="18">
        <v>39179</v>
      </c>
      <c r="M103" s="16">
        <v>32</v>
      </c>
      <c r="N103" s="17">
        <v>86</v>
      </c>
      <c r="O103" s="18">
        <v>65508</v>
      </c>
      <c r="P103" s="16">
        <v>27</v>
      </c>
      <c r="Q103" s="17">
        <v>50</v>
      </c>
      <c r="R103" s="18">
        <v>27017</v>
      </c>
      <c r="S103" s="26"/>
      <c r="T103" s="27"/>
      <c r="U103" s="28"/>
      <c r="V103" s="16">
        <f t="shared" si="22"/>
        <v>103</v>
      </c>
      <c r="W103" s="17">
        <f t="shared" si="23"/>
        <v>226</v>
      </c>
      <c r="X103" s="41">
        <f t="shared" si="24"/>
        <v>143.532</v>
      </c>
    </row>
    <row r="104" ht="15" customHeight="1" hidden="1"/>
    <row r="105" ht="15" customHeight="1"/>
    <row r="106" ht="15" customHeight="1" thickBot="1"/>
    <row r="107" spans="2:33" ht="15" customHeight="1" thickBot="1">
      <c r="B107" s="82" t="s">
        <v>120</v>
      </c>
      <c r="C107" s="83"/>
      <c r="D107" s="83"/>
      <c r="E107" s="83"/>
      <c r="F107" s="84"/>
      <c r="H107" s="82" t="s">
        <v>87</v>
      </c>
      <c r="I107" s="83"/>
      <c r="J107" s="83"/>
      <c r="K107" s="83"/>
      <c r="L107" s="84"/>
      <c r="N107" s="82" t="s">
        <v>90</v>
      </c>
      <c r="O107" s="83"/>
      <c r="P107" s="83"/>
      <c r="Q107" s="83"/>
      <c r="R107" s="84"/>
      <c r="T107" s="82" t="s">
        <v>2</v>
      </c>
      <c r="U107" s="83"/>
      <c r="V107" s="83"/>
      <c r="W107" s="83"/>
      <c r="X107" s="84"/>
      <c r="Z107" s="82" t="s">
        <v>91</v>
      </c>
      <c r="AA107" s="83"/>
      <c r="AB107" s="83"/>
      <c r="AC107" s="83"/>
      <c r="AD107" s="84"/>
      <c r="AF107" s="82" t="s">
        <v>93</v>
      </c>
      <c r="AG107" s="85"/>
    </row>
    <row r="108" spans="2:32" ht="15" customHeight="1">
      <c r="B108" s="29" t="s">
        <v>84</v>
      </c>
      <c r="C108" s="29" t="s">
        <v>83</v>
      </c>
      <c r="D108" s="29">
        <v>432</v>
      </c>
      <c r="E108" s="29">
        <v>144</v>
      </c>
      <c r="H108" s="29" t="s">
        <v>84</v>
      </c>
      <c r="I108" s="29">
        <v>1296</v>
      </c>
      <c r="J108" s="29">
        <v>432</v>
      </c>
      <c r="K108" s="29">
        <v>144</v>
      </c>
      <c r="N108" s="29" t="s">
        <v>84</v>
      </c>
      <c r="O108" s="29">
        <v>1296</v>
      </c>
      <c r="P108" s="29">
        <v>432</v>
      </c>
      <c r="Q108" s="29">
        <v>144</v>
      </c>
      <c r="T108" s="29" t="s">
        <v>84</v>
      </c>
      <c r="U108" s="29">
        <v>1296</v>
      </c>
      <c r="V108" s="29">
        <v>432</v>
      </c>
      <c r="W108" s="29">
        <v>144</v>
      </c>
      <c r="Z108" s="29" t="s">
        <v>84</v>
      </c>
      <c r="AA108" s="29">
        <v>1296</v>
      </c>
      <c r="AB108" s="29">
        <v>432</v>
      </c>
      <c r="AC108" s="29">
        <v>144</v>
      </c>
      <c r="AF108" s="29">
        <v>144</v>
      </c>
    </row>
    <row r="109" spans="1:33" ht="15" customHeight="1">
      <c r="A109" s="29">
        <v>1987</v>
      </c>
      <c r="B109" s="50">
        <v>0.739</v>
      </c>
      <c r="C109" s="50">
        <v>83.421</v>
      </c>
      <c r="D109" s="50">
        <v>487.55</v>
      </c>
      <c r="E109" s="50">
        <v>2900.272</v>
      </c>
      <c r="F109" s="76" t="s">
        <v>119</v>
      </c>
      <c r="H109" s="49">
        <v>0</v>
      </c>
      <c r="I109" s="49">
        <v>4887</v>
      </c>
      <c r="J109" s="49">
        <v>60115</v>
      </c>
      <c r="K109" s="49">
        <v>396186</v>
      </c>
      <c r="L109" s="76" t="s">
        <v>92</v>
      </c>
      <c r="N109" s="49">
        <v>0</v>
      </c>
      <c r="O109" s="49">
        <v>16285</v>
      </c>
      <c r="P109" s="49">
        <v>113006</v>
      </c>
      <c r="Q109" s="49">
        <v>609149</v>
      </c>
      <c r="R109" s="76" t="s">
        <v>92</v>
      </c>
      <c r="T109" s="49">
        <v>172</v>
      </c>
      <c r="U109" s="49">
        <v>29943</v>
      </c>
      <c r="V109" s="49">
        <v>147754</v>
      </c>
      <c r="W109" s="49">
        <v>543979</v>
      </c>
      <c r="X109" s="76" t="s">
        <v>92</v>
      </c>
      <c r="Z109" s="49">
        <v>567</v>
      </c>
      <c r="AA109" s="49">
        <v>32306</v>
      </c>
      <c r="AB109" s="49">
        <v>166675</v>
      </c>
      <c r="AC109" s="49">
        <v>663007</v>
      </c>
      <c r="AD109" s="76" t="s">
        <v>92</v>
      </c>
      <c r="AF109" s="49">
        <v>687951</v>
      </c>
      <c r="AG109" s="76" t="s">
        <v>92</v>
      </c>
    </row>
    <row r="110" spans="1:33" ht="15" customHeight="1">
      <c r="A110" s="29">
        <v>1988</v>
      </c>
      <c r="B110" s="50">
        <v>3.489</v>
      </c>
      <c r="C110" s="50">
        <v>130.538</v>
      </c>
      <c r="D110" s="50">
        <v>578.6</v>
      </c>
      <c r="E110" s="50">
        <v>2659.471</v>
      </c>
      <c r="F110" s="76"/>
      <c r="H110" s="49">
        <v>0</v>
      </c>
      <c r="I110" s="49">
        <v>4896</v>
      </c>
      <c r="J110" s="49">
        <v>65402</v>
      </c>
      <c r="K110" s="49">
        <v>378580</v>
      </c>
      <c r="L110" s="76"/>
      <c r="N110" s="49">
        <v>0</v>
      </c>
      <c r="O110" s="49">
        <v>34076</v>
      </c>
      <c r="P110" s="49">
        <v>172859</v>
      </c>
      <c r="Q110" s="49">
        <v>752413</v>
      </c>
      <c r="R110" s="76"/>
      <c r="T110" s="49">
        <v>808</v>
      </c>
      <c r="U110" s="49">
        <v>28939</v>
      </c>
      <c r="V110" s="49">
        <v>134475</v>
      </c>
      <c r="W110" s="49">
        <v>506479</v>
      </c>
      <c r="X110" s="76"/>
      <c r="Z110" s="49">
        <v>2402</v>
      </c>
      <c r="AA110" s="49">
        <v>62627</v>
      </c>
      <c r="AB110" s="49">
        <v>205864</v>
      </c>
      <c r="AC110" s="49">
        <v>599752</v>
      </c>
      <c r="AD110" s="76"/>
      <c r="AF110" s="49">
        <v>422247</v>
      </c>
      <c r="AG110" s="76"/>
    </row>
    <row r="111" spans="1:33" ht="15" customHeight="1">
      <c r="A111" s="29">
        <v>1989</v>
      </c>
      <c r="B111" s="50">
        <v>4.979</v>
      </c>
      <c r="C111" s="50">
        <v>93.048</v>
      </c>
      <c r="D111" s="50">
        <v>380.095</v>
      </c>
      <c r="E111" s="50">
        <v>2510.405</v>
      </c>
      <c r="F111" s="76"/>
      <c r="H111" s="49">
        <v>365</v>
      </c>
      <c r="I111" s="49">
        <v>12807</v>
      </c>
      <c r="J111" s="49">
        <v>60595</v>
      </c>
      <c r="K111" s="49">
        <v>466140</v>
      </c>
      <c r="L111" s="76"/>
      <c r="N111" s="49">
        <v>365</v>
      </c>
      <c r="O111" s="49">
        <v>11229</v>
      </c>
      <c r="P111" s="49">
        <v>51236</v>
      </c>
      <c r="Q111" s="49">
        <v>496763</v>
      </c>
      <c r="R111" s="76"/>
      <c r="T111" s="49">
        <v>1710</v>
      </c>
      <c r="U111" s="49">
        <v>38866</v>
      </c>
      <c r="V111" s="49">
        <v>127873</v>
      </c>
      <c r="W111" s="49">
        <v>550109</v>
      </c>
      <c r="X111" s="76"/>
      <c r="Z111" s="49">
        <v>2513</v>
      </c>
      <c r="AA111" s="49">
        <v>30146</v>
      </c>
      <c r="AB111" s="49">
        <v>140391</v>
      </c>
      <c r="AC111" s="49">
        <v>649796</v>
      </c>
      <c r="AD111" s="76"/>
      <c r="AF111" s="49">
        <v>347597</v>
      </c>
      <c r="AG111" s="76"/>
    </row>
    <row r="112" spans="1:33" ht="15" customHeight="1">
      <c r="A112" s="29">
        <v>1990</v>
      </c>
      <c r="B112" s="50">
        <v>11.109</v>
      </c>
      <c r="C112" s="50">
        <v>110.141</v>
      </c>
      <c r="D112" s="50">
        <v>610.551</v>
      </c>
      <c r="E112" s="50">
        <v>2384.479</v>
      </c>
      <c r="F112" s="76"/>
      <c r="H112" s="49">
        <v>623</v>
      </c>
      <c r="I112" s="49">
        <v>8546</v>
      </c>
      <c r="J112" s="49">
        <v>53346</v>
      </c>
      <c r="K112" s="49">
        <v>381079</v>
      </c>
      <c r="L112" s="76"/>
      <c r="N112" s="49">
        <v>623</v>
      </c>
      <c r="O112" s="49">
        <v>17643</v>
      </c>
      <c r="P112" s="49">
        <v>125078</v>
      </c>
      <c r="Q112" s="49">
        <v>580468</v>
      </c>
      <c r="R112" s="76"/>
      <c r="T112" s="49">
        <v>2103</v>
      </c>
      <c r="U112" s="49">
        <v>32110</v>
      </c>
      <c r="V112" s="49">
        <v>172692</v>
      </c>
      <c r="W112" s="49">
        <v>467189</v>
      </c>
      <c r="X112" s="76"/>
      <c r="Z112" s="49">
        <v>5154</v>
      </c>
      <c r="AA112" s="49">
        <v>51842</v>
      </c>
      <c r="AB112" s="49">
        <v>259435</v>
      </c>
      <c r="AC112" s="49">
        <v>667043</v>
      </c>
      <c r="AD112" s="76"/>
      <c r="AF112" s="49">
        <v>288700</v>
      </c>
      <c r="AG112" s="76"/>
    </row>
    <row r="113" spans="1:33" ht="15" customHeight="1">
      <c r="A113" s="29">
        <v>1991</v>
      </c>
      <c r="B113" s="50">
        <v>14.845</v>
      </c>
      <c r="C113" s="50">
        <v>104.22</v>
      </c>
      <c r="D113" s="50">
        <v>565.55</v>
      </c>
      <c r="E113" s="50">
        <v>2188.77</v>
      </c>
      <c r="F113" s="76"/>
      <c r="H113" s="49">
        <v>694</v>
      </c>
      <c r="I113" s="49">
        <v>9508</v>
      </c>
      <c r="J113" s="49">
        <v>38954</v>
      </c>
      <c r="K113" s="49">
        <v>319591</v>
      </c>
      <c r="L113" s="76"/>
      <c r="N113" s="49">
        <v>694</v>
      </c>
      <c r="O113" s="49">
        <v>11326</v>
      </c>
      <c r="P113" s="49">
        <v>142034</v>
      </c>
      <c r="Q113" s="49">
        <v>520489</v>
      </c>
      <c r="R113" s="76"/>
      <c r="T113" s="49">
        <v>6401</v>
      </c>
      <c r="U113" s="49">
        <v>43947</v>
      </c>
      <c r="V113" s="49">
        <v>185691</v>
      </c>
      <c r="W113" s="49">
        <v>608298</v>
      </c>
      <c r="X113" s="76"/>
      <c r="Z113" s="49">
        <v>6970</v>
      </c>
      <c r="AA113" s="49">
        <v>39439</v>
      </c>
      <c r="AB113" s="49">
        <v>198871</v>
      </c>
      <c r="AC113" s="49">
        <v>516655</v>
      </c>
      <c r="AD113" s="76"/>
      <c r="AF113" s="49">
        <v>223737</v>
      </c>
      <c r="AG113" s="76"/>
    </row>
    <row r="114" spans="1:33" ht="15" customHeight="1">
      <c r="A114" s="29">
        <v>1992</v>
      </c>
      <c r="B114" s="50">
        <v>6.424</v>
      </c>
      <c r="C114" s="50">
        <v>77.698</v>
      </c>
      <c r="D114" s="50">
        <v>556.129</v>
      </c>
      <c r="E114" s="50">
        <v>2035.643</v>
      </c>
      <c r="F114" s="76"/>
      <c r="H114" s="49">
        <v>52</v>
      </c>
      <c r="I114" s="49">
        <v>7107</v>
      </c>
      <c r="J114" s="49">
        <v>44524</v>
      </c>
      <c r="K114" s="49">
        <v>279572</v>
      </c>
      <c r="L114" s="76"/>
      <c r="N114" s="49">
        <v>52</v>
      </c>
      <c r="O114" s="49">
        <v>9290</v>
      </c>
      <c r="P114" s="49">
        <v>137867</v>
      </c>
      <c r="Q114" s="49">
        <v>537060</v>
      </c>
      <c r="R114" s="76"/>
      <c r="T114" s="49">
        <v>2699</v>
      </c>
      <c r="U114" s="49">
        <v>32188</v>
      </c>
      <c r="V114" s="49">
        <v>175200</v>
      </c>
      <c r="W114" s="49">
        <v>427516</v>
      </c>
      <c r="X114" s="76"/>
      <c r="Z114" s="49">
        <v>3327</v>
      </c>
      <c r="AA114" s="49">
        <v>29113</v>
      </c>
      <c r="AB114" s="49">
        <v>198538</v>
      </c>
      <c r="AC114" s="49">
        <v>475859</v>
      </c>
      <c r="AD114" s="76"/>
      <c r="AF114" s="49">
        <v>315636</v>
      </c>
      <c r="AG114" s="76"/>
    </row>
    <row r="115" spans="1:33" ht="15" customHeight="1">
      <c r="A115" s="29">
        <v>1993</v>
      </c>
      <c r="B115" s="50">
        <v>11.808</v>
      </c>
      <c r="C115" s="50">
        <v>101.704</v>
      </c>
      <c r="D115" s="50">
        <v>538.214</v>
      </c>
      <c r="E115" s="50">
        <v>1719.705</v>
      </c>
      <c r="F115" s="76"/>
      <c r="H115" s="49">
        <v>0</v>
      </c>
      <c r="I115" s="49">
        <v>2195</v>
      </c>
      <c r="J115" s="49">
        <v>41368</v>
      </c>
      <c r="K115" s="49">
        <v>213633</v>
      </c>
      <c r="L115" s="76"/>
      <c r="N115" s="49">
        <v>0</v>
      </c>
      <c r="O115" s="49">
        <v>13314</v>
      </c>
      <c r="P115" s="49">
        <v>110069</v>
      </c>
      <c r="Q115" s="49">
        <v>320824</v>
      </c>
      <c r="R115" s="76"/>
      <c r="T115" s="49">
        <v>6923</v>
      </c>
      <c r="U115" s="49">
        <v>53387</v>
      </c>
      <c r="V115" s="49">
        <v>186796</v>
      </c>
      <c r="W115" s="49">
        <v>493625</v>
      </c>
      <c r="X115" s="76"/>
      <c r="Z115" s="49">
        <v>3627</v>
      </c>
      <c r="AA115" s="49">
        <v>32808</v>
      </c>
      <c r="AB115" s="49">
        <v>199981</v>
      </c>
      <c r="AC115" s="49">
        <v>394714</v>
      </c>
      <c r="AD115" s="76"/>
      <c r="AF115" s="49">
        <v>296909</v>
      </c>
      <c r="AG115" s="76"/>
    </row>
    <row r="116" spans="1:33" ht="15" customHeight="1">
      <c r="A116" s="29">
        <v>1994</v>
      </c>
      <c r="B116" s="50">
        <v>10.635</v>
      </c>
      <c r="C116" s="50">
        <v>204.038</v>
      </c>
      <c r="D116" s="50">
        <v>610.577</v>
      </c>
      <c r="E116" s="50">
        <v>2313.292</v>
      </c>
      <c r="F116" s="76"/>
      <c r="H116" s="49">
        <v>225</v>
      </c>
      <c r="I116" s="49">
        <v>6946</v>
      </c>
      <c r="J116" s="49">
        <v>52902</v>
      </c>
      <c r="K116" s="49">
        <v>362121</v>
      </c>
      <c r="L116" s="76"/>
      <c r="N116" s="49">
        <v>225</v>
      </c>
      <c r="O116" s="49">
        <v>26199</v>
      </c>
      <c r="P116" s="49">
        <v>142899</v>
      </c>
      <c r="Q116" s="49">
        <v>423301</v>
      </c>
      <c r="R116" s="76"/>
      <c r="T116" s="49">
        <v>4020</v>
      </c>
      <c r="U116" s="49">
        <v>77564</v>
      </c>
      <c r="V116" s="49">
        <v>153645</v>
      </c>
      <c r="W116" s="49">
        <v>519811</v>
      </c>
      <c r="X116" s="76"/>
      <c r="Z116" s="49">
        <v>4945</v>
      </c>
      <c r="AA116" s="49">
        <v>93329</v>
      </c>
      <c r="AB116" s="49">
        <v>261131</v>
      </c>
      <c r="AC116" s="49">
        <v>633248</v>
      </c>
      <c r="AD116" s="76"/>
      <c r="AF116" s="49">
        <v>374811</v>
      </c>
      <c r="AG116" s="76"/>
    </row>
    <row r="117" spans="1:33" ht="15" customHeight="1">
      <c r="A117" s="29">
        <v>1995</v>
      </c>
      <c r="B117" s="50">
        <v>26.839</v>
      </c>
      <c r="C117" s="50">
        <v>447.163</v>
      </c>
      <c r="D117" s="50">
        <v>1217.557</v>
      </c>
      <c r="E117" s="50">
        <v>2409.662</v>
      </c>
      <c r="F117" s="76"/>
      <c r="H117" s="49">
        <v>0</v>
      </c>
      <c r="I117" s="49">
        <v>9460</v>
      </c>
      <c r="J117" s="49">
        <v>57287</v>
      </c>
      <c r="K117" s="49">
        <v>423725</v>
      </c>
      <c r="L117" s="76"/>
      <c r="N117" s="49">
        <v>0</v>
      </c>
      <c r="O117" s="49">
        <v>91058</v>
      </c>
      <c r="P117" s="49">
        <v>184717</v>
      </c>
      <c r="Q117" s="49">
        <v>602233</v>
      </c>
      <c r="R117" s="76"/>
      <c r="T117" s="49">
        <v>8786</v>
      </c>
      <c r="U117" s="49">
        <v>109493</v>
      </c>
      <c r="V117" s="49">
        <v>297529</v>
      </c>
      <c r="W117" s="49">
        <v>616803</v>
      </c>
      <c r="X117" s="76"/>
      <c r="Z117" s="49">
        <v>17304</v>
      </c>
      <c r="AA117" s="49">
        <v>237152</v>
      </c>
      <c r="AB117" s="49">
        <v>678024</v>
      </c>
      <c r="AC117" s="49">
        <v>496644</v>
      </c>
      <c r="AD117" s="76"/>
      <c r="AF117" s="49">
        <v>270257</v>
      </c>
      <c r="AG117" s="76"/>
    </row>
    <row r="118" spans="1:33" ht="15" customHeight="1">
      <c r="A118" s="29">
        <v>1996</v>
      </c>
      <c r="B118" s="50">
        <v>18.222</v>
      </c>
      <c r="C118" s="50">
        <v>144.099</v>
      </c>
      <c r="D118" s="50">
        <v>752.734</v>
      </c>
      <c r="E118" s="50">
        <v>2290.702</v>
      </c>
      <c r="F118" s="76"/>
      <c r="H118" s="49">
        <v>246</v>
      </c>
      <c r="I118" s="49">
        <v>10940</v>
      </c>
      <c r="J118" s="49">
        <v>53696</v>
      </c>
      <c r="K118" s="49">
        <v>278050</v>
      </c>
      <c r="L118" s="76"/>
      <c r="N118" s="49">
        <v>246</v>
      </c>
      <c r="O118" s="49">
        <v>31460</v>
      </c>
      <c r="P118" s="49">
        <v>207144</v>
      </c>
      <c r="Q118" s="49">
        <v>462914</v>
      </c>
      <c r="R118" s="76"/>
      <c r="T118" s="49">
        <v>9122</v>
      </c>
      <c r="U118" s="49">
        <v>54019</v>
      </c>
      <c r="V118" s="49">
        <v>232868</v>
      </c>
      <c r="W118" s="49">
        <v>551275</v>
      </c>
      <c r="X118" s="76"/>
      <c r="Z118" s="49">
        <v>6900</v>
      </c>
      <c r="AA118" s="49">
        <v>47680</v>
      </c>
      <c r="AB118" s="49">
        <v>259026</v>
      </c>
      <c r="AC118" s="49">
        <v>620383</v>
      </c>
      <c r="AD118" s="76"/>
      <c r="AF118" s="49">
        <v>378080</v>
      </c>
      <c r="AG118" s="76"/>
    </row>
    <row r="119" spans="1:33" ht="15" customHeight="1">
      <c r="A119" s="29">
        <v>1997</v>
      </c>
      <c r="B119" s="50">
        <v>28.234</v>
      </c>
      <c r="C119" s="50">
        <v>189.11</v>
      </c>
      <c r="D119" s="50">
        <v>841.455</v>
      </c>
      <c r="E119" s="50">
        <v>2709.888</v>
      </c>
      <c r="F119" s="76"/>
      <c r="H119" s="49">
        <v>1457</v>
      </c>
      <c r="I119" s="49">
        <v>11285</v>
      </c>
      <c r="J119" s="49">
        <v>74000</v>
      </c>
      <c r="K119" s="49">
        <v>482349</v>
      </c>
      <c r="L119" s="76"/>
      <c r="N119" s="49">
        <v>1457</v>
      </c>
      <c r="O119" s="49">
        <v>39298</v>
      </c>
      <c r="P119" s="49">
        <v>195070</v>
      </c>
      <c r="Q119" s="49">
        <v>593688</v>
      </c>
      <c r="R119" s="76"/>
      <c r="T119" s="49">
        <v>8022</v>
      </c>
      <c r="U119" s="49">
        <v>41984</v>
      </c>
      <c r="V119" s="49">
        <v>183705</v>
      </c>
      <c r="W119" s="49">
        <v>558664</v>
      </c>
      <c r="X119" s="76"/>
      <c r="Z119" s="49">
        <v>15214</v>
      </c>
      <c r="AA119" s="49">
        <v>96543</v>
      </c>
      <c r="AB119" s="49">
        <v>388680</v>
      </c>
      <c r="AC119" s="49">
        <v>636592</v>
      </c>
      <c r="AD119" s="76"/>
      <c r="AF119" s="49">
        <v>438595</v>
      </c>
      <c r="AG119" s="76"/>
    </row>
    <row r="120" spans="1:33" ht="15" customHeight="1">
      <c r="A120" s="29">
        <v>1998</v>
      </c>
      <c r="B120" s="50">
        <v>21.828</v>
      </c>
      <c r="C120" s="50">
        <v>129.873</v>
      </c>
      <c r="D120" s="50">
        <v>625.862</v>
      </c>
      <c r="E120" s="50">
        <v>2828.051</v>
      </c>
      <c r="F120" s="76"/>
      <c r="H120" s="49">
        <v>68</v>
      </c>
      <c r="I120" s="49">
        <v>8816</v>
      </c>
      <c r="J120" s="49">
        <v>55500</v>
      </c>
      <c r="K120" s="49">
        <v>485364</v>
      </c>
      <c r="L120" s="76"/>
      <c r="N120" s="49">
        <v>68</v>
      </c>
      <c r="O120" s="49">
        <v>38948</v>
      </c>
      <c r="P120" s="49">
        <v>169705</v>
      </c>
      <c r="Q120" s="49">
        <v>594941</v>
      </c>
      <c r="R120" s="76"/>
      <c r="T120" s="49">
        <v>7955</v>
      </c>
      <c r="U120" s="49">
        <v>32152</v>
      </c>
      <c r="V120" s="49">
        <v>187308</v>
      </c>
      <c r="W120" s="49">
        <v>609623</v>
      </c>
      <c r="X120" s="76"/>
      <c r="Z120" s="49">
        <v>7066</v>
      </c>
      <c r="AA120" s="49">
        <v>49957</v>
      </c>
      <c r="AB120" s="49">
        <v>213349</v>
      </c>
      <c r="AC120" s="49">
        <v>709998</v>
      </c>
      <c r="AD120" s="76"/>
      <c r="AF120" s="49">
        <v>428125</v>
      </c>
      <c r="AG120" s="76"/>
    </row>
    <row r="121" spans="1:33" ht="15" customHeight="1">
      <c r="A121" s="29">
        <v>1999</v>
      </c>
      <c r="B121" s="50">
        <v>83.367</v>
      </c>
      <c r="C121" s="50">
        <v>221.629</v>
      </c>
      <c r="D121" s="50">
        <v>926.591</v>
      </c>
      <c r="E121" s="50">
        <v>3261.414</v>
      </c>
      <c r="F121" s="76"/>
      <c r="H121" s="49">
        <v>4905</v>
      </c>
      <c r="I121" s="49">
        <v>9955</v>
      </c>
      <c r="J121" s="49">
        <v>60750</v>
      </c>
      <c r="K121" s="49">
        <v>577234</v>
      </c>
      <c r="L121" s="76"/>
      <c r="N121" s="49">
        <v>4905</v>
      </c>
      <c r="O121" s="49">
        <v>53744</v>
      </c>
      <c r="P121" s="49">
        <v>192899</v>
      </c>
      <c r="Q121" s="49">
        <v>668662</v>
      </c>
      <c r="R121" s="76"/>
      <c r="T121" s="49">
        <v>34300</v>
      </c>
      <c r="U121" s="49">
        <v>88131</v>
      </c>
      <c r="V121" s="49">
        <v>302516</v>
      </c>
      <c r="W121" s="49">
        <v>771952</v>
      </c>
      <c r="X121" s="76"/>
      <c r="Z121" s="49">
        <v>22985</v>
      </c>
      <c r="AA121" s="49">
        <v>69799</v>
      </c>
      <c r="AB121" s="49">
        <v>370426</v>
      </c>
      <c r="AC121" s="49">
        <v>848900</v>
      </c>
      <c r="AD121" s="76"/>
      <c r="AF121" s="49">
        <v>394666</v>
      </c>
      <c r="AG121" s="76"/>
    </row>
    <row r="122" spans="1:33" ht="15" customHeight="1">
      <c r="A122" s="29">
        <v>2000</v>
      </c>
      <c r="B122" s="50">
        <v>95.68</v>
      </c>
      <c r="C122" s="50">
        <v>155.551</v>
      </c>
      <c r="D122" s="50">
        <v>908.174</v>
      </c>
      <c r="E122" s="50">
        <v>2714.352</v>
      </c>
      <c r="F122" s="76"/>
      <c r="H122" s="49">
        <v>7554</v>
      </c>
      <c r="I122" s="49">
        <v>7543</v>
      </c>
      <c r="J122" s="49">
        <v>68705</v>
      </c>
      <c r="K122" s="49">
        <v>473527</v>
      </c>
      <c r="L122" s="76"/>
      <c r="N122" s="49">
        <v>7554</v>
      </c>
      <c r="O122" s="49">
        <v>32556</v>
      </c>
      <c r="P122" s="49">
        <v>218161</v>
      </c>
      <c r="Q122" s="49">
        <v>664388</v>
      </c>
      <c r="R122" s="76"/>
      <c r="T122" s="49">
        <v>45809</v>
      </c>
      <c r="U122" s="49">
        <v>43856</v>
      </c>
      <c r="V122" s="49">
        <v>257033</v>
      </c>
      <c r="W122" s="49">
        <v>676115</v>
      </c>
      <c r="X122" s="76"/>
      <c r="Z122" s="49">
        <v>18487</v>
      </c>
      <c r="AA122" s="49">
        <v>71596</v>
      </c>
      <c r="AB122" s="49">
        <v>364275</v>
      </c>
      <c r="AC122" s="49">
        <v>656567</v>
      </c>
      <c r="AD122" s="76"/>
      <c r="AF122" s="49">
        <v>243755</v>
      </c>
      <c r="AG122" s="76"/>
    </row>
    <row r="123" spans="1:33" ht="15" customHeight="1">
      <c r="A123" s="29">
        <v>2001</v>
      </c>
      <c r="B123" s="50">
        <v>113.77</v>
      </c>
      <c r="C123" s="50">
        <v>191.543</v>
      </c>
      <c r="D123" s="50">
        <v>875.912</v>
      </c>
      <c r="E123" s="50">
        <v>2987.686</v>
      </c>
      <c r="F123" s="76"/>
      <c r="H123" s="49">
        <v>11967</v>
      </c>
      <c r="I123" s="49">
        <v>9491</v>
      </c>
      <c r="J123" s="49">
        <v>85073</v>
      </c>
      <c r="K123" s="49">
        <v>411952</v>
      </c>
      <c r="L123" s="76"/>
      <c r="N123" s="49">
        <v>11967</v>
      </c>
      <c r="O123" s="49">
        <v>33925</v>
      </c>
      <c r="P123" s="49">
        <v>184521</v>
      </c>
      <c r="Q123" s="49">
        <v>567262</v>
      </c>
      <c r="R123" s="76"/>
      <c r="T123" s="49">
        <v>43342</v>
      </c>
      <c r="U123" s="49">
        <v>45166</v>
      </c>
      <c r="V123" s="49">
        <v>241504</v>
      </c>
      <c r="W123" s="49">
        <v>594780</v>
      </c>
      <c r="X123" s="76"/>
      <c r="Z123" s="49">
        <v>27897</v>
      </c>
      <c r="AA123" s="49">
        <v>102961</v>
      </c>
      <c r="AB123" s="49">
        <v>364814</v>
      </c>
      <c r="AC123" s="49">
        <v>784987</v>
      </c>
      <c r="AD123" s="76"/>
      <c r="AF123" s="49">
        <v>628705</v>
      </c>
      <c r="AG123" s="76"/>
    </row>
    <row r="124" spans="1:33" ht="15" customHeight="1">
      <c r="A124" s="29">
        <v>2002</v>
      </c>
      <c r="B124" s="50">
        <v>95.47</v>
      </c>
      <c r="C124" s="50">
        <v>217.043</v>
      </c>
      <c r="D124" s="50">
        <v>960.849</v>
      </c>
      <c r="E124" s="50">
        <v>3336.844</v>
      </c>
      <c r="F124" s="76"/>
      <c r="H124" s="49">
        <v>10501</v>
      </c>
      <c r="I124" s="49">
        <v>21579</v>
      </c>
      <c r="J124" s="49">
        <v>103377</v>
      </c>
      <c r="K124" s="49">
        <v>522949</v>
      </c>
      <c r="L124" s="76"/>
      <c r="N124" s="49">
        <v>10501</v>
      </c>
      <c r="O124" s="49">
        <v>61199</v>
      </c>
      <c r="P124" s="49">
        <v>260968</v>
      </c>
      <c r="Q124" s="49">
        <v>715236</v>
      </c>
      <c r="R124" s="76"/>
      <c r="T124" s="49">
        <v>35210</v>
      </c>
      <c r="U124" s="49">
        <v>58547</v>
      </c>
      <c r="V124" s="49">
        <v>270618</v>
      </c>
      <c r="W124" s="49">
        <v>774240</v>
      </c>
      <c r="X124" s="76"/>
      <c r="Z124" s="49">
        <v>20352</v>
      </c>
      <c r="AA124" s="49">
        <v>75718</v>
      </c>
      <c r="AB124" s="49">
        <v>325886</v>
      </c>
      <c r="AC124" s="49">
        <v>898286</v>
      </c>
      <c r="AD124" s="76"/>
      <c r="AF124" s="49">
        <v>426133</v>
      </c>
      <c r="AG124" s="76"/>
    </row>
    <row r="125" spans="1:33" ht="15" customHeight="1">
      <c r="A125" s="29">
        <v>2003</v>
      </c>
      <c r="B125" s="50">
        <v>79.365</v>
      </c>
      <c r="C125" s="50">
        <v>260.074</v>
      </c>
      <c r="D125" s="50">
        <v>1046.087</v>
      </c>
      <c r="E125" s="50">
        <v>3518.321</v>
      </c>
      <c r="F125" s="76"/>
      <c r="H125" s="49">
        <v>10760</v>
      </c>
      <c r="I125" s="49">
        <v>18258</v>
      </c>
      <c r="J125" s="49">
        <v>110936</v>
      </c>
      <c r="K125" s="49">
        <v>529283</v>
      </c>
      <c r="L125" s="76"/>
      <c r="N125" s="49">
        <v>10760</v>
      </c>
      <c r="O125" s="49">
        <v>79103</v>
      </c>
      <c r="P125" s="49">
        <v>292873</v>
      </c>
      <c r="Q125" s="49">
        <v>719714</v>
      </c>
      <c r="R125" s="76"/>
      <c r="T125" s="49">
        <v>26294</v>
      </c>
      <c r="U125" s="49">
        <v>90145</v>
      </c>
      <c r="V125" s="49">
        <v>255874</v>
      </c>
      <c r="W125" s="49">
        <v>934215</v>
      </c>
      <c r="X125" s="76"/>
      <c r="Z125" s="49">
        <v>22699</v>
      </c>
      <c r="AA125" s="49">
        <v>72568</v>
      </c>
      <c r="AB125" s="49">
        <v>386404</v>
      </c>
      <c r="AC125" s="49">
        <v>876738</v>
      </c>
      <c r="AD125" s="76"/>
      <c r="AF125" s="49">
        <v>458371</v>
      </c>
      <c r="AG125" s="76"/>
    </row>
    <row r="126" spans="1:33" ht="15" customHeight="1">
      <c r="A126" s="29">
        <v>2004</v>
      </c>
      <c r="B126" s="50">
        <v>109.876</v>
      </c>
      <c r="C126" s="50">
        <v>303.702</v>
      </c>
      <c r="D126" s="50">
        <v>1158.767</v>
      </c>
      <c r="E126" s="50">
        <v>3799.022</v>
      </c>
      <c r="F126" s="76"/>
      <c r="H126" s="49">
        <v>5234</v>
      </c>
      <c r="I126" s="49">
        <v>27022</v>
      </c>
      <c r="J126" s="49">
        <v>156160</v>
      </c>
      <c r="K126" s="49">
        <v>588620</v>
      </c>
      <c r="L126" s="76"/>
      <c r="N126" s="49">
        <v>5234</v>
      </c>
      <c r="O126" s="49">
        <v>56939</v>
      </c>
      <c r="P126" s="49">
        <v>283094</v>
      </c>
      <c r="Q126" s="49">
        <v>823584</v>
      </c>
      <c r="R126" s="76"/>
      <c r="T126" s="49">
        <v>30187</v>
      </c>
      <c r="U126" s="49">
        <v>94417</v>
      </c>
      <c r="V126" s="49">
        <v>258333</v>
      </c>
      <c r="W126" s="49">
        <v>900721</v>
      </c>
      <c r="X126" s="76"/>
      <c r="Z126" s="49">
        <v>33483</v>
      </c>
      <c r="AA126" s="49">
        <v>125324</v>
      </c>
      <c r="AB126" s="49">
        <v>461180</v>
      </c>
      <c r="AC126" s="49">
        <v>1019362</v>
      </c>
      <c r="AD126" s="76"/>
      <c r="AF126" s="49">
        <v>466735</v>
      </c>
      <c r="AG126" s="76"/>
    </row>
    <row r="127" spans="1:33" ht="15" customHeight="1">
      <c r="A127" s="29">
        <v>2005</v>
      </c>
      <c r="B127" s="50">
        <v>90.53</v>
      </c>
      <c r="C127" s="50">
        <v>292.455</v>
      </c>
      <c r="D127" s="50">
        <v>965.041</v>
      </c>
      <c r="E127" s="50">
        <v>4117.31</v>
      </c>
      <c r="F127" s="76"/>
      <c r="H127" s="49">
        <v>2652</v>
      </c>
      <c r="I127" s="49">
        <v>24657</v>
      </c>
      <c r="J127" s="49">
        <v>129916</v>
      </c>
      <c r="K127" s="49">
        <v>614555</v>
      </c>
      <c r="L127" s="76"/>
      <c r="N127" s="49">
        <v>19051</v>
      </c>
      <c r="O127" s="49">
        <v>66223</v>
      </c>
      <c r="P127" s="49">
        <v>194559</v>
      </c>
      <c r="Q127" s="49">
        <v>794582</v>
      </c>
      <c r="R127" s="76"/>
      <c r="T127" s="49">
        <v>38980</v>
      </c>
      <c r="U127" s="49">
        <v>92525</v>
      </c>
      <c r="V127" s="49">
        <v>320526</v>
      </c>
      <c r="W127" s="49">
        <v>1063791</v>
      </c>
      <c r="X127" s="76"/>
      <c r="Z127" s="49">
        <v>29847</v>
      </c>
      <c r="AA127" s="49">
        <v>109050</v>
      </c>
      <c r="AB127" s="49">
        <v>320040</v>
      </c>
      <c r="AC127" s="49">
        <v>1086610</v>
      </c>
      <c r="AD127" s="76"/>
      <c r="AF127" s="49">
        <v>557772</v>
      </c>
      <c r="AG127" s="76"/>
    </row>
    <row r="128" spans="1:33" ht="15" customHeight="1">
      <c r="A128" s="29">
        <v>2006</v>
      </c>
      <c r="B128" s="50">
        <v>94.517</v>
      </c>
      <c r="C128" s="50">
        <v>345.222</v>
      </c>
      <c r="D128" s="50">
        <v>1138.651</v>
      </c>
      <c r="E128" s="50">
        <v>3810.283</v>
      </c>
      <c r="F128" s="76"/>
      <c r="H128" s="49">
        <v>7055</v>
      </c>
      <c r="I128" s="49">
        <v>38133</v>
      </c>
      <c r="J128" s="49">
        <v>118685</v>
      </c>
      <c r="K128" s="49">
        <v>619901</v>
      </c>
      <c r="L128" s="76"/>
      <c r="N128" s="49">
        <v>20619</v>
      </c>
      <c r="O128" s="49">
        <v>73029</v>
      </c>
      <c r="P128" s="49">
        <v>264755</v>
      </c>
      <c r="Q128" s="49">
        <v>790930</v>
      </c>
      <c r="R128" s="76"/>
      <c r="T128" s="49">
        <v>31098</v>
      </c>
      <c r="U128" s="49">
        <v>97981</v>
      </c>
      <c r="V128" s="49">
        <v>286858</v>
      </c>
      <c r="W128" s="49">
        <v>957992</v>
      </c>
      <c r="X128" s="76"/>
      <c r="Z128" s="49">
        <v>35745</v>
      </c>
      <c r="AA128" s="49">
        <v>136079</v>
      </c>
      <c r="AB128" s="49">
        <v>468353</v>
      </c>
      <c r="AC128" s="49">
        <v>967255</v>
      </c>
      <c r="AD128" s="76"/>
      <c r="AF128" s="49">
        <v>474205</v>
      </c>
      <c r="AG128" s="76"/>
    </row>
    <row r="129" spans="1:33" ht="15" customHeight="1">
      <c r="A129" s="29">
        <v>2007</v>
      </c>
      <c r="B129" s="50">
        <v>104.233</v>
      </c>
      <c r="C129" s="50">
        <v>380.956</v>
      </c>
      <c r="D129" s="50">
        <v>1126.153</v>
      </c>
      <c r="E129" s="50">
        <v>3837.157</v>
      </c>
      <c r="F129" s="76"/>
      <c r="H129" s="49">
        <v>12976</v>
      </c>
      <c r="I129" s="49">
        <v>54008</v>
      </c>
      <c r="J129" s="49">
        <v>141345</v>
      </c>
      <c r="K129" s="49">
        <v>573724</v>
      </c>
      <c r="L129" s="76"/>
      <c r="N129" s="49">
        <v>29904</v>
      </c>
      <c r="O129" s="49">
        <v>85027</v>
      </c>
      <c r="P129" s="49">
        <v>250541</v>
      </c>
      <c r="Q129" s="49">
        <v>897281</v>
      </c>
      <c r="R129" s="76"/>
      <c r="T129" s="49">
        <v>32003</v>
      </c>
      <c r="U129" s="49">
        <v>108829</v>
      </c>
      <c r="V129" s="49">
        <v>272852</v>
      </c>
      <c r="W129" s="49">
        <v>889930</v>
      </c>
      <c r="X129" s="76"/>
      <c r="Z129" s="49">
        <v>29350</v>
      </c>
      <c r="AA129" s="49">
        <v>133092</v>
      </c>
      <c r="AB129" s="49">
        <v>461415</v>
      </c>
      <c r="AC129" s="49">
        <v>888782</v>
      </c>
      <c r="AD129" s="76"/>
      <c r="AF129" s="49">
        <v>587440</v>
      </c>
      <c r="AG129" s="76"/>
    </row>
    <row r="130" spans="1:33" ht="15" customHeight="1">
      <c r="A130" s="29">
        <v>2008</v>
      </c>
      <c r="B130" s="50">
        <v>99.071</v>
      </c>
      <c r="C130" s="50">
        <v>350.101</v>
      </c>
      <c r="D130" s="50">
        <v>1285.707</v>
      </c>
      <c r="E130" s="50">
        <v>3717.211</v>
      </c>
      <c r="F130" s="76"/>
      <c r="H130" s="49">
        <v>6093</v>
      </c>
      <c r="I130" s="49">
        <v>40172</v>
      </c>
      <c r="J130" s="49">
        <v>179167</v>
      </c>
      <c r="K130" s="49">
        <v>564746</v>
      </c>
      <c r="L130" s="76"/>
      <c r="N130" s="49">
        <v>28432</v>
      </c>
      <c r="O130" s="49">
        <v>104476</v>
      </c>
      <c r="P130" s="49">
        <v>300425</v>
      </c>
      <c r="Q130" s="49">
        <v>819255</v>
      </c>
      <c r="R130" s="76"/>
      <c r="T130" s="49">
        <v>41285</v>
      </c>
      <c r="U130" s="49">
        <v>100529</v>
      </c>
      <c r="V130" s="49">
        <v>372521</v>
      </c>
      <c r="W130" s="49">
        <v>833261</v>
      </c>
      <c r="X130" s="76"/>
      <c r="Z130" s="49">
        <v>23261</v>
      </c>
      <c r="AA130" s="49">
        <v>104924</v>
      </c>
      <c r="AB130" s="49">
        <v>433594</v>
      </c>
      <c r="AC130" s="49">
        <v>935335</v>
      </c>
      <c r="AD130" s="76"/>
      <c r="AF130" s="49">
        <v>564614</v>
      </c>
      <c r="AG130" s="76"/>
    </row>
    <row r="131" spans="1:33" ht="15" customHeight="1">
      <c r="A131" s="29">
        <v>2009</v>
      </c>
      <c r="B131" s="50">
        <v>120.349</v>
      </c>
      <c r="C131" s="50">
        <v>386.444</v>
      </c>
      <c r="D131" s="50">
        <v>1313.073</v>
      </c>
      <c r="E131" s="50">
        <v>3623.046</v>
      </c>
      <c r="F131" s="76"/>
      <c r="H131" s="49">
        <v>14219</v>
      </c>
      <c r="I131" s="49">
        <v>49372</v>
      </c>
      <c r="J131" s="49">
        <v>162590</v>
      </c>
      <c r="K131" s="49">
        <v>635552</v>
      </c>
      <c r="L131" s="76"/>
      <c r="N131" s="49">
        <v>26215</v>
      </c>
      <c r="O131" s="49">
        <v>102913</v>
      </c>
      <c r="P131" s="49">
        <v>326762</v>
      </c>
      <c r="Q131" s="49">
        <v>728362</v>
      </c>
      <c r="R131" s="76"/>
      <c r="T131" s="49">
        <v>56219</v>
      </c>
      <c r="U131" s="49">
        <v>114773</v>
      </c>
      <c r="V131" s="49">
        <v>355820</v>
      </c>
      <c r="W131" s="49">
        <v>863971</v>
      </c>
      <c r="X131" s="76"/>
      <c r="Z131" s="49">
        <v>23696</v>
      </c>
      <c r="AA131" s="49">
        <v>119386</v>
      </c>
      <c r="AB131" s="49">
        <v>467901</v>
      </c>
      <c r="AC131" s="49">
        <v>881437</v>
      </c>
      <c r="AD131" s="76"/>
      <c r="AF131" s="49">
        <v>513724</v>
      </c>
      <c r="AG131" s="76"/>
    </row>
    <row r="132" spans="1:33" ht="15" customHeight="1">
      <c r="A132" s="29">
        <v>2010</v>
      </c>
      <c r="B132" s="50">
        <v>143.532</v>
      </c>
      <c r="C132" s="50">
        <v>405.819</v>
      </c>
      <c r="D132" s="50">
        <v>1290.162</v>
      </c>
      <c r="E132" s="50">
        <v>3783.801</v>
      </c>
      <c r="F132" s="76"/>
      <c r="H132" s="49">
        <v>11828</v>
      </c>
      <c r="I132" s="49">
        <v>49738</v>
      </c>
      <c r="J132" s="49">
        <v>172875</v>
      </c>
      <c r="K132" s="49">
        <v>624047</v>
      </c>
      <c r="L132" s="76"/>
      <c r="N132" s="49">
        <v>39179</v>
      </c>
      <c r="O132" s="49">
        <v>99089</v>
      </c>
      <c r="P132" s="49">
        <v>316617</v>
      </c>
      <c r="Q132" s="49">
        <v>813377</v>
      </c>
      <c r="R132" s="76"/>
      <c r="T132" s="49">
        <v>65508</v>
      </c>
      <c r="U132" s="49">
        <v>114402</v>
      </c>
      <c r="V132" s="49">
        <v>335725</v>
      </c>
      <c r="W132" s="49">
        <v>893398</v>
      </c>
      <c r="X132" s="76"/>
      <c r="Z132" s="49">
        <v>27017</v>
      </c>
      <c r="AA132" s="49">
        <v>142590</v>
      </c>
      <c r="AB132" s="49">
        <v>464945</v>
      </c>
      <c r="AC132" s="49">
        <v>914061</v>
      </c>
      <c r="AD132" s="76"/>
      <c r="AF132" s="49">
        <v>538918</v>
      </c>
      <c r="AG132" s="76"/>
    </row>
    <row r="133" spans="2:33" ht="15" customHeight="1">
      <c r="B133" s="42"/>
      <c r="C133" s="42"/>
      <c r="D133" s="42"/>
      <c r="E133" s="42"/>
      <c r="F133" s="43"/>
      <c r="H133" s="44"/>
      <c r="I133" s="44"/>
      <c r="J133" s="44"/>
      <c r="K133" s="44"/>
      <c r="L133" s="43"/>
      <c r="N133" s="44"/>
      <c r="O133" s="44"/>
      <c r="P133" s="44"/>
      <c r="Q133" s="44"/>
      <c r="R133" s="43"/>
      <c r="T133" s="44"/>
      <c r="U133" s="44"/>
      <c r="V133" s="44"/>
      <c r="W133" s="44"/>
      <c r="X133" s="43"/>
      <c r="Z133" s="44"/>
      <c r="AA133" s="44"/>
      <c r="AB133" s="44"/>
      <c r="AC133" s="44"/>
      <c r="AD133" s="43"/>
      <c r="AF133" s="44"/>
      <c r="AG133" s="43"/>
    </row>
    <row r="134" spans="2:33" ht="15" customHeight="1">
      <c r="B134" s="42"/>
      <c r="C134" s="42"/>
      <c r="D134" s="42"/>
      <c r="E134" s="42"/>
      <c r="F134" s="43"/>
      <c r="H134" s="44"/>
      <c r="I134" s="44"/>
      <c r="J134" s="44"/>
      <c r="K134" s="44"/>
      <c r="L134" s="43"/>
      <c r="N134" s="44"/>
      <c r="O134" s="44"/>
      <c r="P134" s="44"/>
      <c r="Q134" s="44"/>
      <c r="R134" s="43"/>
      <c r="T134" s="44"/>
      <c r="U134" s="44"/>
      <c r="V134" s="44"/>
      <c r="W134" s="44"/>
      <c r="X134" s="43"/>
      <c r="Z134" s="44"/>
      <c r="AA134" s="44"/>
      <c r="AB134" s="44"/>
      <c r="AC134" s="44"/>
      <c r="AD134" s="43"/>
      <c r="AF134" s="44"/>
      <c r="AG134" s="43"/>
    </row>
    <row r="135" spans="2:33" ht="15" customHeight="1">
      <c r="B135" s="42"/>
      <c r="C135" s="42"/>
      <c r="D135" s="42"/>
      <c r="E135" s="42"/>
      <c r="F135" s="43"/>
      <c r="H135" s="44"/>
      <c r="I135" s="44"/>
      <c r="J135" s="44"/>
      <c r="K135" s="44"/>
      <c r="L135" s="43"/>
      <c r="N135" s="44"/>
      <c r="O135" s="44"/>
      <c r="P135" s="44"/>
      <c r="Q135" s="44"/>
      <c r="R135" s="43"/>
      <c r="T135" s="44"/>
      <c r="U135" s="44"/>
      <c r="V135" s="44"/>
      <c r="W135" s="44"/>
      <c r="X135" s="43"/>
      <c r="Z135" s="44"/>
      <c r="AA135" s="44"/>
      <c r="AB135" s="44"/>
      <c r="AC135" s="44"/>
      <c r="AD135" s="43"/>
      <c r="AF135" s="44"/>
      <c r="AG135" s="43"/>
    </row>
    <row r="136" spans="1:32" ht="15" customHeight="1">
      <c r="A136" s="14" t="s">
        <v>121</v>
      </c>
      <c r="B136" s="14" t="s">
        <v>84</v>
      </c>
      <c r="C136" s="14" t="s">
        <v>83</v>
      </c>
      <c r="D136" s="14">
        <v>432</v>
      </c>
      <c r="E136" s="14">
        <v>144</v>
      </c>
      <c r="H136" s="29" t="s">
        <v>84</v>
      </c>
      <c r="I136" s="29" t="s">
        <v>83</v>
      </c>
      <c r="J136" s="29">
        <v>432</v>
      </c>
      <c r="K136" s="29">
        <v>144</v>
      </c>
      <c r="N136" s="29" t="s">
        <v>84</v>
      </c>
      <c r="O136" s="29" t="s">
        <v>83</v>
      </c>
      <c r="P136" s="29">
        <v>432</v>
      </c>
      <c r="Q136" s="29">
        <v>144</v>
      </c>
      <c r="T136" s="29" t="s">
        <v>84</v>
      </c>
      <c r="U136" s="29" t="s">
        <v>83</v>
      </c>
      <c r="V136" s="29">
        <v>432</v>
      </c>
      <c r="W136" s="29">
        <v>144</v>
      </c>
      <c r="Z136" s="29" t="s">
        <v>84</v>
      </c>
      <c r="AA136" s="29" t="s">
        <v>83</v>
      </c>
      <c r="AB136" s="29">
        <v>432</v>
      </c>
      <c r="AC136" s="29">
        <v>144</v>
      </c>
      <c r="AF136" s="33">
        <v>144</v>
      </c>
    </row>
    <row r="137" spans="1:33" ht="15" customHeight="1">
      <c r="A137" s="14">
        <v>1987</v>
      </c>
      <c r="B137" s="71">
        <f aca="true" t="shared" si="25" ref="B137:D152">B109/B109</f>
        <v>1</v>
      </c>
      <c r="C137" s="71">
        <f t="shared" si="25"/>
        <v>1</v>
      </c>
      <c r="D137" s="71">
        <f t="shared" si="25"/>
        <v>1</v>
      </c>
      <c r="E137" s="71">
        <f>E109/E109</f>
        <v>1</v>
      </c>
      <c r="F137" s="73" t="s">
        <v>138</v>
      </c>
      <c r="H137" s="71">
        <f aca="true" t="shared" si="26" ref="H137:J152">H109/B109/1000</f>
        <v>0</v>
      </c>
      <c r="I137" s="71">
        <f t="shared" si="26"/>
        <v>0.05858237134534469</v>
      </c>
      <c r="J137" s="71">
        <f t="shared" si="26"/>
        <v>0.12330017434109322</v>
      </c>
      <c r="K137" s="71">
        <f>K109/E109/1000</f>
        <v>0.1366030496449988</v>
      </c>
      <c r="L137" s="73" t="s">
        <v>139</v>
      </c>
      <c r="N137" s="71">
        <f aca="true" t="shared" si="27" ref="N137:P152">N109/B109/1000</f>
        <v>0</v>
      </c>
      <c r="O137" s="71">
        <f t="shared" si="27"/>
        <v>0.19521463420481652</v>
      </c>
      <c r="P137" s="71">
        <f t="shared" si="27"/>
        <v>0.2317834068300687</v>
      </c>
      <c r="Q137" s="71">
        <f>Q109/E109/1000</f>
        <v>0.21003167978727513</v>
      </c>
      <c r="R137" s="73" t="s">
        <v>140</v>
      </c>
      <c r="T137" s="71">
        <f aca="true" t="shared" si="28" ref="T137:V152">T109/B109/1000</f>
        <v>0.23274695534506087</v>
      </c>
      <c r="U137" s="71">
        <f t="shared" si="28"/>
        <v>0.3589383968065595</v>
      </c>
      <c r="V137" s="71">
        <f t="shared" si="28"/>
        <v>0.3030540457388986</v>
      </c>
      <c r="W137" s="71">
        <f>W109/E109/1000</f>
        <v>0.18756137355392874</v>
      </c>
      <c r="X137" s="73" t="s">
        <v>141</v>
      </c>
      <c r="Z137" s="71">
        <f aca="true" t="shared" si="29" ref="Z137:AB152">Z109/B109/1000</f>
        <v>0.7672530446549392</v>
      </c>
      <c r="AA137" s="71">
        <f t="shared" si="29"/>
        <v>0.3872645976432792</v>
      </c>
      <c r="AB137" s="71">
        <f t="shared" si="29"/>
        <v>0.34186237308993944</v>
      </c>
      <c r="AC137" s="71">
        <f>AC109/E109/1000</f>
        <v>0.22860166218892572</v>
      </c>
      <c r="AD137" s="73" t="s">
        <v>142</v>
      </c>
      <c r="AF137" s="71">
        <f>AF109/E109/1000</f>
        <v>0.2372022348248716</v>
      </c>
      <c r="AG137" s="73" t="s">
        <v>143</v>
      </c>
    </row>
    <row r="138" spans="1:33" ht="15" customHeight="1">
      <c r="A138" s="14">
        <v>1988</v>
      </c>
      <c r="B138" s="71">
        <f t="shared" si="25"/>
        <v>1</v>
      </c>
      <c r="C138" s="71">
        <f t="shared" si="25"/>
        <v>1</v>
      </c>
      <c r="D138" s="71">
        <f t="shared" si="25"/>
        <v>1</v>
      </c>
      <c r="E138" s="71">
        <f aca="true" t="shared" si="30" ref="E138:E160">E110/E110</f>
        <v>1</v>
      </c>
      <c r="F138" s="74"/>
      <c r="H138" s="71">
        <f t="shared" si="26"/>
        <v>0</v>
      </c>
      <c r="I138" s="71">
        <f t="shared" si="26"/>
        <v>0.0375063199987743</v>
      </c>
      <c r="J138" s="71">
        <f t="shared" si="26"/>
        <v>0.11303491185620464</v>
      </c>
      <c r="K138" s="71">
        <f aca="true" t="shared" si="31" ref="K138:K160">K110/E110/1000</f>
        <v>0.14235161804734853</v>
      </c>
      <c r="L138" s="74"/>
      <c r="N138" s="71">
        <f t="shared" si="27"/>
        <v>0</v>
      </c>
      <c r="O138" s="71">
        <f t="shared" si="27"/>
        <v>0.26104276149473715</v>
      </c>
      <c r="P138" s="71">
        <f t="shared" si="27"/>
        <v>0.2987538886968545</v>
      </c>
      <c r="Q138" s="71">
        <f aca="true" t="shared" si="32" ref="Q138:Q160">Q110/E110/1000</f>
        <v>0.2829182946533352</v>
      </c>
      <c r="R138" s="74"/>
      <c r="T138" s="71">
        <f t="shared" si="28"/>
        <v>0.23158498137002007</v>
      </c>
      <c r="U138" s="71">
        <f t="shared" si="28"/>
        <v>0.2216902357934088</v>
      </c>
      <c r="V138" s="71">
        <f t="shared" si="28"/>
        <v>0.2324144486692015</v>
      </c>
      <c r="W138" s="71">
        <f aca="true" t="shared" si="33" ref="W138:W160">W110/E110/1000</f>
        <v>0.19044351301443033</v>
      </c>
      <c r="X138" s="74"/>
      <c r="Z138" s="71">
        <f t="shared" si="29"/>
        <v>0.6884494124390943</v>
      </c>
      <c r="AA138" s="71">
        <f t="shared" si="29"/>
        <v>0.4797606827130797</v>
      </c>
      <c r="AB138" s="71">
        <f t="shared" si="29"/>
        <v>0.35579675077773937</v>
      </c>
      <c r="AC138" s="71">
        <f aca="true" t="shared" si="34" ref="AC138:AC160">AC110/E110/1000</f>
        <v>0.22551552545600234</v>
      </c>
      <c r="AD138" s="74"/>
      <c r="AF138" s="71">
        <f aca="true" t="shared" si="35" ref="AF138:AF160">AF110/E110/1000</f>
        <v>0.15877104882888363</v>
      </c>
      <c r="AG138" s="74"/>
    </row>
    <row r="139" spans="1:33" ht="15" customHeight="1">
      <c r="A139" s="14">
        <v>1989</v>
      </c>
      <c r="B139" s="71">
        <f t="shared" si="25"/>
        <v>1</v>
      </c>
      <c r="C139" s="71">
        <f t="shared" si="25"/>
        <v>1</v>
      </c>
      <c r="D139" s="71">
        <f t="shared" si="25"/>
        <v>1</v>
      </c>
      <c r="E139" s="71">
        <f t="shared" si="30"/>
        <v>1</v>
      </c>
      <c r="F139" s="74"/>
      <c r="H139" s="71">
        <f t="shared" si="26"/>
        <v>0.07330789315123519</v>
      </c>
      <c r="I139" s="71">
        <f t="shared" si="26"/>
        <v>0.13763863812225946</v>
      </c>
      <c r="J139" s="71">
        <f t="shared" si="26"/>
        <v>0.15942067114800246</v>
      </c>
      <c r="K139" s="71">
        <f t="shared" si="31"/>
        <v>0.18568318657746458</v>
      </c>
      <c r="L139" s="74"/>
      <c r="N139" s="71">
        <f t="shared" si="27"/>
        <v>0.07330789315123519</v>
      </c>
      <c r="O139" s="71">
        <f t="shared" si="27"/>
        <v>0.12067964921330926</v>
      </c>
      <c r="P139" s="71">
        <f t="shared" si="27"/>
        <v>0.13479787947749905</v>
      </c>
      <c r="Q139" s="71">
        <f t="shared" si="32"/>
        <v>0.19788161671124777</v>
      </c>
      <c r="R139" s="74"/>
      <c r="T139" s="71">
        <f t="shared" si="28"/>
        <v>0.34344245832496484</v>
      </c>
      <c r="U139" s="71">
        <f t="shared" si="28"/>
        <v>0.41769839222766747</v>
      </c>
      <c r="V139" s="71">
        <f t="shared" si="28"/>
        <v>0.3364237887896447</v>
      </c>
      <c r="W139" s="71">
        <f t="shared" si="33"/>
        <v>0.21913157438739964</v>
      </c>
      <c r="X139" s="74"/>
      <c r="Z139" s="71">
        <f t="shared" si="29"/>
        <v>0.5047198232576823</v>
      </c>
      <c r="AA139" s="71">
        <f t="shared" si="29"/>
        <v>0.3239833204367638</v>
      </c>
      <c r="AB139" s="71">
        <f t="shared" si="29"/>
        <v>0.36935766058485375</v>
      </c>
      <c r="AC139" s="71">
        <f t="shared" si="34"/>
        <v>0.258841103327949</v>
      </c>
      <c r="AD139" s="74"/>
      <c r="AF139" s="71">
        <f t="shared" si="35"/>
        <v>0.1384625189959389</v>
      </c>
      <c r="AG139" s="74"/>
    </row>
    <row r="140" spans="1:33" ht="15" customHeight="1">
      <c r="A140" s="14">
        <v>1990</v>
      </c>
      <c r="B140" s="71">
        <f t="shared" si="25"/>
        <v>1</v>
      </c>
      <c r="C140" s="71">
        <f t="shared" si="25"/>
        <v>1</v>
      </c>
      <c r="D140" s="71">
        <f t="shared" si="25"/>
        <v>1</v>
      </c>
      <c r="E140" s="71">
        <f t="shared" si="30"/>
        <v>1</v>
      </c>
      <c r="F140" s="74"/>
      <c r="H140" s="71">
        <f t="shared" si="26"/>
        <v>0.05608065532451166</v>
      </c>
      <c r="I140" s="71">
        <f t="shared" si="26"/>
        <v>0.07759145095831707</v>
      </c>
      <c r="J140" s="71">
        <f t="shared" si="26"/>
        <v>0.08737353636305566</v>
      </c>
      <c r="K140" s="71">
        <f t="shared" si="31"/>
        <v>0.15981646305125777</v>
      </c>
      <c r="L140" s="74"/>
      <c r="N140" s="71">
        <f t="shared" si="27"/>
        <v>0.05608065532451166</v>
      </c>
      <c r="O140" s="71">
        <f t="shared" si="27"/>
        <v>0.1601855803016134</v>
      </c>
      <c r="P140" s="71">
        <f t="shared" si="27"/>
        <v>0.2048608551947339</v>
      </c>
      <c r="Q140" s="71">
        <f t="shared" si="32"/>
        <v>0.2434359874840584</v>
      </c>
      <c r="R140" s="74"/>
      <c r="T140" s="71">
        <f t="shared" si="28"/>
        <v>0.18930596813394543</v>
      </c>
      <c r="U140" s="71">
        <f t="shared" si="28"/>
        <v>0.29153539553844615</v>
      </c>
      <c r="V140" s="71">
        <f t="shared" si="28"/>
        <v>0.2828461504444346</v>
      </c>
      <c r="W140" s="71">
        <f t="shared" si="33"/>
        <v>0.19592917362660775</v>
      </c>
      <c r="X140" s="74"/>
      <c r="Z140" s="71">
        <f t="shared" si="29"/>
        <v>0.4639481501485282</v>
      </c>
      <c r="AA140" s="71">
        <f t="shared" si="29"/>
        <v>0.47068757320162335</v>
      </c>
      <c r="AB140" s="71">
        <f t="shared" si="29"/>
        <v>0.42491945799777575</v>
      </c>
      <c r="AC140" s="71">
        <f t="shared" si="34"/>
        <v>0.27974370921278824</v>
      </c>
      <c r="AD140" s="74"/>
      <c r="AF140" s="71">
        <f t="shared" si="35"/>
        <v>0.12107466662528796</v>
      </c>
      <c r="AG140" s="74"/>
    </row>
    <row r="141" spans="1:33" ht="15" customHeight="1">
      <c r="A141" s="14">
        <v>1991</v>
      </c>
      <c r="B141" s="71">
        <f t="shared" si="25"/>
        <v>1</v>
      </c>
      <c r="C141" s="71">
        <f t="shared" si="25"/>
        <v>1</v>
      </c>
      <c r="D141" s="71">
        <f t="shared" si="25"/>
        <v>1</v>
      </c>
      <c r="E141" s="71">
        <f t="shared" si="30"/>
        <v>1</v>
      </c>
      <c r="F141" s="74"/>
      <c r="H141" s="71">
        <f t="shared" si="26"/>
        <v>0.046749747389693494</v>
      </c>
      <c r="I141" s="71">
        <f t="shared" si="26"/>
        <v>0.09123009019382076</v>
      </c>
      <c r="J141" s="71">
        <f t="shared" si="26"/>
        <v>0.06887808328176112</v>
      </c>
      <c r="K141" s="71">
        <f t="shared" si="31"/>
        <v>0.14601397131722382</v>
      </c>
      <c r="L141" s="74"/>
      <c r="N141" s="71">
        <f t="shared" si="27"/>
        <v>0.046749747389693494</v>
      </c>
      <c r="O141" s="71">
        <f t="shared" si="27"/>
        <v>0.1086739589330263</v>
      </c>
      <c r="P141" s="71">
        <f t="shared" si="27"/>
        <v>0.2511431350013262</v>
      </c>
      <c r="Q141" s="71">
        <f t="shared" si="32"/>
        <v>0.2377997688199308</v>
      </c>
      <c r="R141" s="74"/>
      <c r="T141" s="71">
        <f t="shared" si="28"/>
        <v>0.43118895250926237</v>
      </c>
      <c r="U141" s="71">
        <f t="shared" si="28"/>
        <v>0.42167530224525046</v>
      </c>
      <c r="V141" s="71">
        <f t="shared" si="28"/>
        <v>0.328337017063036</v>
      </c>
      <c r="W141" s="71">
        <f t="shared" si="33"/>
        <v>0.2779177346180732</v>
      </c>
      <c r="X141" s="74"/>
      <c r="Z141" s="71">
        <f t="shared" si="29"/>
        <v>0.469518356348939</v>
      </c>
      <c r="AA141" s="71">
        <f t="shared" si="29"/>
        <v>0.3784206486279025</v>
      </c>
      <c r="AB141" s="71">
        <f t="shared" si="29"/>
        <v>0.3516417646538768</v>
      </c>
      <c r="AC141" s="71">
        <f t="shared" si="34"/>
        <v>0.23604810007447105</v>
      </c>
      <c r="AD141" s="74"/>
      <c r="AF141" s="71">
        <f t="shared" si="35"/>
        <v>0.10222042517030112</v>
      </c>
      <c r="AG141" s="74"/>
    </row>
    <row r="142" spans="1:33" ht="15" customHeight="1">
      <c r="A142" s="14">
        <v>1992</v>
      </c>
      <c r="B142" s="71">
        <f t="shared" si="25"/>
        <v>1</v>
      </c>
      <c r="C142" s="71">
        <f t="shared" si="25"/>
        <v>1</v>
      </c>
      <c r="D142" s="71">
        <f t="shared" si="25"/>
        <v>1</v>
      </c>
      <c r="E142" s="71">
        <f t="shared" si="30"/>
        <v>1</v>
      </c>
      <c r="F142" s="74"/>
      <c r="H142" s="71">
        <f t="shared" si="26"/>
        <v>0.008094645080946452</v>
      </c>
      <c r="I142" s="71">
        <f t="shared" si="26"/>
        <v>0.09146953589538985</v>
      </c>
      <c r="J142" s="71">
        <f t="shared" si="26"/>
        <v>0.08006056148843163</v>
      </c>
      <c r="K142" s="71">
        <f t="shared" si="31"/>
        <v>0.13733842328934887</v>
      </c>
      <c r="L142" s="74"/>
      <c r="N142" s="71">
        <f t="shared" si="27"/>
        <v>0.008094645080946452</v>
      </c>
      <c r="O142" s="71">
        <f t="shared" si="27"/>
        <v>0.11956549718139464</v>
      </c>
      <c r="P142" s="71">
        <f t="shared" si="27"/>
        <v>0.24790471275549375</v>
      </c>
      <c r="Q142" s="71">
        <f t="shared" si="32"/>
        <v>0.2638281859834951</v>
      </c>
      <c r="R142" s="74"/>
      <c r="T142" s="71">
        <f t="shared" si="28"/>
        <v>0.42014321295143214</v>
      </c>
      <c r="U142" s="71">
        <f t="shared" si="28"/>
        <v>0.4142706375968494</v>
      </c>
      <c r="V142" s="71">
        <f t="shared" si="28"/>
        <v>0.3150348210577042</v>
      </c>
      <c r="W142" s="71">
        <f t="shared" si="33"/>
        <v>0.21001521386608557</v>
      </c>
      <c r="X142" s="74"/>
      <c r="Z142" s="71">
        <f t="shared" si="29"/>
        <v>0.5179016189290162</v>
      </c>
      <c r="AA142" s="71">
        <f t="shared" si="29"/>
        <v>0.37469432932636626</v>
      </c>
      <c r="AB142" s="71">
        <f t="shared" si="29"/>
        <v>0.35699990469837034</v>
      </c>
      <c r="AC142" s="71">
        <f t="shared" si="34"/>
        <v>0.23376348406867017</v>
      </c>
      <c r="AD142" s="74"/>
      <c r="AF142" s="71">
        <f t="shared" si="35"/>
        <v>0.15505469279240022</v>
      </c>
      <c r="AG142" s="74"/>
    </row>
    <row r="143" spans="1:33" ht="15" customHeight="1">
      <c r="A143" s="14">
        <v>1993</v>
      </c>
      <c r="B143" s="71">
        <f t="shared" si="25"/>
        <v>1</v>
      </c>
      <c r="C143" s="71">
        <f t="shared" si="25"/>
        <v>1</v>
      </c>
      <c r="D143" s="71">
        <f t="shared" si="25"/>
        <v>1</v>
      </c>
      <c r="E143" s="71">
        <f t="shared" si="30"/>
        <v>1</v>
      </c>
      <c r="F143" s="74"/>
      <c r="H143" s="71">
        <f t="shared" si="26"/>
        <v>0</v>
      </c>
      <c r="I143" s="71">
        <f t="shared" si="26"/>
        <v>0.02158223865334697</v>
      </c>
      <c r="J143" s="71">
        <f t="shared" si="26"/>
        <v>0.07686162009906838</v>
      </c>
      <c r="K143" s="71">
        <f t="shared" si="31"/>
        <v>0.12422653885404765</v>
      </c>
      <c r="L143" s="74"/>
      <c r="N143" s="71">
        <f t="shared" si="27"/>
        <v>0</v>
      </c>
      <c r="O143" s="71">
        <f t="shared" si="27"/>
        <v>0.13090930543538112</v>
      </c>
      <c r="P143" s="71">
        <f t="shared" si="27"/>
        <v>0.2045078723333098</v>
      </c>
      <c r="Q143" s="71">
        <f t="shared" si="32"/>
        <v>0.18655757818928248</v>
      </c>
      <c r="R143" s="74"/>
      <c r="T143" s="71">
        <f t="shared" si="28"/>
        <v>0.5862974254742548</v>
      </c>
      <c r="U143" s="71">
        <f t="shared" si="28"/>
        <v>0.5249252733422481</v>
      </c>
      <c r="V143" s="71">
        <f t="shared" si="28"/>
        <v>0.34706640852894943</v>
      </c>
      <c r="W143" s="71">
        <f t="shared" si="33"/>
        <v>0.2870405098548879</v>
      </c>
      <c r="X143" s="74"/>
      <c r="Z143" s="71">
        <f t="shared" si="29"/>
        <v>0.3071646341463415</v>
      </c>
      <c r="AA143" s="71">
        <f t="shared" si="29"/>
        <v>0.32258318256902385</v>
      </c>
      <c r="AB143" s="71">
        <f t="shared" si="29"/>
        <v>0.3715640990386723</v>
      </c>
      <c r="AC143" s="71">
        <f t="shared" si="34"/>
        <v>0.22952424979865735</v>
      </c>
      <c r="AD143" s="74"/>
      <c r="AF143" s="71">
        <f t="shared" si="35"/>
        <v>0.17265112330312468</v>
      </c>
      <c r="AG143" s="74"/>
    </row>
    <row r="144" spans="1:33" ht="15" customHeight="1">
      <c r="A144" s="14">
        <v>1994</v>
      </c>
      <c r="B144" s="71">
        <f t="shared" si="25"/>
        <v>1</v>
      </c>
      <c r="C144" s="71">
        <f t="shared" si="25"/>
        <v>1</v>
      </c>
      <c r="D144" s="71">
        <f t="shared" si="25"/>
        <v>1</v>
      </c>
      <c r="E144" s="71">
        <f t="shared" si="30"/>
        <v>1</v>
      </c>
      <c r="F144" s="74"/>
      <c r="H144" s="71">
        <f t="shared" si="26"/>
        <v>0.021156558533145277</v>
      </c>
      <c r="I144" s="71">
        <f t="shared" si="26"/>
        <v>0.034042678324625805</v>
      </c>
      <c r="J144" s="71">
        <f t="shared" si="26"/>
        <v>0.0866426347536838</v>
      </c>
      <c r="K144" s="71">
        <f t="shared" si="31"/>
        <v>0.1565392522863521</v>
      </c>
      <c r="L144" s="74"/>
      <c r="N144" s="71">
        <f t="shared" si="27"/>
        <v>0.021156558533145277</v>
      </c>
      <c r="O144" s="71">
        <f t="shared" si="27"/>
        <v>0.12840255246571716</v>
      </c>
      <c r="P144" s="71">
        <f t="shared" si="27"/>
        <v>0.23403927760135085</v>
      </c>
      <c r="Q144" s="71">
        <f t="shared" si="32"/>
        <v>0.18298641070820287</v>
      </c>
      <c r="R144" s="74"/>
      <c r="T144" s="71">
        <f t="shared" si="28"/>
        <v>0.37799717912552894</v>
      </c>
      <c r="U144" s="71">
        <f t="shared" si="28"/>
        <v>0.3801448749742695</v>
      </c>
      <c r="V144" s="71">
        <f t="shared" si="28"/>
        <v>0.2516390234155561</v>
      </c>
      <c r="W144" s="71">
        <f t="shared" si="33"/>
        <v>0.22470617630632017</v>
      </c>
      <c r="X144" s="74"/>
      <c r="Z144" s="71">
        <f t="shared" si="29"/>
        <v>0.46497414198401504</v>
      </c>
      <c r="AA144" s="71">
        <f t="shared" si="29"/>
        <v>0.4574098942353875</v>
      </c>
      <c r="AB144" s="71">
        <f t="shared" si="29"/>
        <v>0.4276790642294092</v>
      </c>
      <c r="AC144" s="71">
        <f t="shared" si="34"/>
        <v>0.273743219619486</v>
      </c>
      <c r="AD144" s="74"/>
      <c r="AF144" s="71">
        <f t="shared" si="35"/>
        <v>0.16202494107963888</v>
      </c>
      <c r="AG144" s="74"/>
    </row>
    <row r="145" spans="1:33" ht="15" customHeight="1">
      <c r="A145" s="14">
        <v>1995</v>
      </c>
      <c r="B145" s="71">
        <f t="shared" si="25"/>
        <v>1</v>
      </c>
      <c r="C145" s="71">
        <f t="shared" si="25"/>
        <v>1</v>
      </c>
      <c r="D145" s="71">
        <f t="shared" si="25"/>
        <v>1</v>
      </c>
      <c r="E145" s="71">
        <f t="shared" si="30"/>
        <v>1</v>
      </c>
      <c r="F145" s="74"/>
      <c r="H145" s="71">
        <f t="shared" si="26"/>
        <v>0</v>
      </c>
      <c r="I145" s="71">
        <f t="shared" si="26"/>
        <v>0.021155596505077565</v>
      </c>
      <c r="J145" s="71">
        <f t="shared" si="26"/>
        <v>0.04705077462492516</v>
      </c>
      <c r="K145" s="71">
        <f t="shared" si="31"/>
        <v>0.17584416403628392</v>
      </c>
      <c r="L145" s="74"/>
      <c r="N145" s="71">
        <f t="shared" si="27"/>
        <v>0</v>
      </c>
      <c r="O145" s="71">
        <f t="shared" si="27"/>
        <v>0.2036349161267815</v>
      </c>
      <c r="P145" s="71">
        <f t="shared" si="27"/>
        <v>0.15171117245434917</v>
      </c>
      <c r="Q145" s="71">
        <f t="shared" si="32"/>
        <v>0.24992426323691874</v>
      </c>
      <c r="R145" s="74"/>
      <c r="T145" s="71">
        <f t="shared" si="28"/>
        <v>0.3273594396214464</v>
      </c>
      <c r="U145" s="71">
        <f t="shared" si="28"/>
        <v>0.2448614934598793</v>
      </c>
      <c r="V145" s="71">
        <f t="shared" si="28"/>
        <v>0.24436556153017885</v>
      </c>
      <c r="W145" s="71">
        <f t="shared" si="33"/>
        <v>0.2559707544045597</v>
      </c>
      <c r="X145" s="74"/>
      <c r="Z145" s="71">
        <f t="shared" si="29"/>
        <v>0.6447334103357055</v>
      </c>
      <c r="AA145" s="71">
        <f t="shared" si="29"/>
        <v>0.5303479939082616</v>
      </c>
      <c r="AB145" s="71">
        <f t="shared" si="29"/>
        <v>0.5568724913905467</v>
      </c>
      <c r="AC145" s="71">
        <f t="shared" si="34"/>
        <v>0.20610525459587278</v>
      </c>
      <c r="AD145" s="74"/>
      <c r="AF145" s="71">
        <f t="shared" si="35"/>
        <v>0.11215556372636494</v>
      </c>
      <c r="AG145" s="74"/>
    </row>
    <row r="146" spans="1:33" ht="15" customHeight="1">
      <c r="A146" s="14">
        <v>1996</v>
      </c>
      <c r="B146" s="71">
        <f t="shared" si="25"/>
        <v>1</v>
      </c>
      <c r="C146" s="71">
        <f t="shared" si="25"/>
        <v>1</v>
      </c>
      <c r="D146" s="71">
        <f t="shared" si="25"/>
        <v>1</v>
      </c>
      <c r="E146" s="71">
        <f t="shared" si="30"/>
        <v>1</v>
      </c>
      <c r="F146" s="74"/>
      <c r="H146" s="71">
        <f t="shared" si="26"/>
        <v>0.013500164636154098</v>
      </c>
      <c r="I146" s="71">
        <f t="shared" si="26"/>
        <v>0.07592002720351981</v>
      </c>
      <c r="J146" s="71">
        <f t="shared" si="26"/>
        <v>0.07133462816878205</v>
      </c>
      <c r="K146" s="71">
        <f t="shared" si="31"/>
        <v>0.1213820042938802</v>
      </c>
      <c r="L146" s="74"/>
      <c r="N146" s="71">
        <f t="shared" si="27"/>
        <v>0.013500164636154098</v>
      </c>
      <c r="O146" s="71">
        <f t="shared" si="27"/>
        <v>0.2183221257607617</v>
      </c>
      <c r="P146" s="71">
        <f t="shared" si="27"/>
        <v>0.2751888449306129</v>
      </c>
      <c r="Q146" s="71">
        <f t="shared" si="32"/>
        <v>0.20208390266389953</v>
      </c>
      <c r="R146" s="74"/>
      <c r="T146" s="71">
        <f t="shared" si="28"/>
        <v>0.5006036658983646</v>
      </c>
      <c r="U146" s="71">
        <f t="shared" si="28"/>
        <v>0.3748742184192812</v>
      </c>
      <c r="V146" s="71">
        <f t="shared" si="28"/>
        <v>0.30936293564526113</v>
      </c>
      <c r="W146" s="71">
        <f t="shared" si="33"/>
        <v>0.24065766738755193</v>
      </c>
      <c r="X146" s="74"/>
      <c r="Z146" s="71">
        <f t="shared" si="29"/>
        <v>0.3786631544287125</v>
      </c>
      <c r="AA146" s="71">
        <f t="shared" si="29"/>
        <v>0.33088362861643733</v>
      </c>
      <c r="AB146" s="71">
        <f t="shared" si="29"/>
        <v>0.34411359125534385</v>
      </c>
      <c r="AC146" s="71">
        <f t="shared" si="34"/>
        <v>0.2708265850381237</v>
      </c>
      <c r="AD146" s="74"/>
      <c r="AF146" s="71">
        <f t="shared" si="35"/>
        <v>0.1650498406165446</v>
      </c>
      <c r="AG146" s="74"/>
    </row>
    <row r="147" spans="1:33" ht="15" customHeight="1">
      <c r="A147" s="14">
        <v>1997</v>
      </c>
      <c r="B147" s="71">
        <f t="shared" si="25"/>
        <v>1</v>
      </c>
      <c r="C147" s="71">
        <f t="shared" si="25"/>
        <v>1</v>
      </c>
      <c r="D147" s="71">
        <f t="shared" si="25"/>
        <v>1</v>
      </c>
      <c r="E147" s="71">
        <f t="shared" si="30"/>
        <v>1</v>
      </c>
      <c r="F147" s="74"/>
      <c r="H147" s="71">
        <f t="shared" si="26"/>
        <v>0.05160444853722462</v>
      </c>
      <c r="I147" s="71">
        <f t="shared" si="26"/>
        <v>0.05967426365607318</v>
      </c>
      <c r="J147" s="71">
        <f t="shared" si="26"/>
        <v>0.08794290841459139</v>
      </c>
      <c r="K147" s="71">
        <f t="shared" si="31"/>
        <v>0.17799591717443672</v>
      </c>
      <c r="L147" s="74"/>
      <c r="N147" s="71">
        <f t="shared" si="27"/>
        <v>0.05160444853722462</v>
      </c>
      <c r="O147" s="71">
        <f t="shared" si="27"/>
        <v>0.2078049812278568</v>
      </c>
      <c r="P147" s="71">
        <f t="shared" si="27"/>
        <v>0.23182463708695056</v>
      </c>
      <c r="Q147" s="71">
        <f t="shared" si="32"/>
        <v>0.21908211704690378</v>
      </c>
      <c r="R147" s="74"/>
      <c r="T147" s="71">
        <f t="shared" si="28"/>
        <v>0.28412552241977757</v>
      </c>
      <c r="U147" s="71">
        <f t="shared" si="28"/>
        <v>0.2220083549257046</v>
      </c>
      <c r="V147" s="71">
        <f t="shared" si="28"/>
        <v>0.21831827013922314</v>
      </c>
      <c r="W147" s="71">
        <f t="shared" si="33"/>
        <v>0.20615759765717254</v>
      </c>
      <c r="X147" s="74"/>
      <c r="Z147" s="71">
        <f t="shared" si="29"/>
        <v>0.5388538641354395</v>
      </c>
      <c r="AA147" s="71">
        <f t="shared" si="29"/>
        <v>0.5105124001903654</v>
      </c>
      <c r="AB147" s="71">
        <f t="shared" si="29"/>
        <v>0.46191418435923487</v>
      </c>
      <c r="AC147" s="71">
        <f t="shared" si="34"/>
        <v>0.23491450569174815</v>
      </c>
      <c r="AD147" s="74"/>
      <c r="AF147" s="71">
        <f t="shared" si="35"/>
        <v>0.1618498624297388</v>
      </c>
      <c r="AG147" s="74"/>
    </row>
    <row r="148" spans="1:33" ht="15" customHeight="1">
      <c r="A148" s="14">
        <v>1998</v>
      </c>
      <c r="B148" s="71">
        <f t="shared" si="25"/>
        <v>1</v>
      </c>
      <c r="C148" s="71">
        <f t="shared" si="25"/>
        <v>1</v>
      </c>
      <c r="D148" s="71">
        <f t="shared" si="25"/>
        <v>1</v>
      </c>
      <c r="E148" s="71">
        <f t="shared" si="30"/>
        <v>1</v>
      </c>
      <c r="F148" s="74"/>
      <c r="H148" s="71">
        <f t="shared" si="26"/>
        <v>0.003115264797507788</v>
      </c>
      <c r="I148" s="71">
        <f t="shared" si="26"/>
        <v>0.0678816998144341</v>
      </c>
      <c r="J148" s="71">
        <f t="shared" si="26"/>
        <v>0.08867769572206013</v>
      </c>
      <c r="K148" s="71">
        <f t="shared" si="31"/>
        <v>0.1716249105832957</v>
      </c>
      <c r="L148" s="74"/>
      <c r="N148" s="71">
        <f t="shared" si="27"/>
        <v>0.003115264797507788</v>
      </c>
      <c r="O148" s="71">
        <f t="shared" si="27"/>
        <v>0.29989297236531076</v>
      </c>
      <c r="P148" s="71">
        <f t="shared" si="27"/>
        <v>0.27115402436958946</v>
      </c>
      <c r="Q148" s="71">
        <f t="shared" si="32"/>
        <v>0.2103713829771811</v>
      </c>
      <c r="R148" s="74"/>
      <c r="T148" s="71">
        <f t="shared" si="28"/>
        <v>0.3644401685908008</v>
      </c>
      <c r="U148" s="71">
        <f t="shared" si="28"/>
        <v>0.24756492881507322</v>
      </c>
      <c r="V148" s="71">
        <f t="shared" si="28"/>
        <v>0.299280032978516</v>
      </c>
      <c r="W148" s="71">
        <f t="shared" si="33"/>
        <v>0.21556294423261815</v>
      </c>
      <c r="X148" s="74"/>
      <c r="Z148" s="71">
        <f t="shared" si="29"/>
        <v>0.32371266263514753</v>
      </c>
      <c r="AA148" s="71">
        <f t="shared" si="29"/>
        <v>0.384660399005182</v>
      </c>
      <c r="AB148" s="71">
        <f t="shared" si="29"/>
        <v>0.3408882469298344</v>
      </c>
      <c r="AC148" s="71">
        <f t="shared" si="34"/>
        <v>0.2510555856312351</v>
      </c>
      <c r="AD148" s="74"/>
      <c r="AF148" s="71">
        <f t="shared" si="35"/>
        <v>0.15138517657566997</v>
      </c>
      <c r="AG148" s="74"/>
    </row>
    <row r="149" spans="1:33" ht="15" customHeight="1">
      <c r="A149" s="14">
        <v>1999</v>
      </c>
      <c r="B149" s="71">
        <f t="shared" si="25"/>
        <v>1</v>
      </c>
      <c r="C149" s="71">
        <f t="shared" si="25"/>
        <v>1</v>
      </c>
      <c r="D149" s="71">
        <f t="shared" si="25"/>
        <v>1</v>
      </c>
      <c r="E149" s="71">
        <f t="shared" si="30"/>
        <v>1</v>
      </c>
      <c r="F149" s="74"/>
      <c r="H149" s="71">
        <f t="shared" si="26"/>
        <v>0.05883623016301413</v>
      </c>
      <c r="I149" s="71">
        <f t="shared" si="26"/>
        <v>0.04491740701803464</v>
      </c>
      <c r="J149" s="71">
        <f t="shared" si="26"/>
        <v>0.06556290747481898</v>
      </c>
      <c r="K149" s="71">
        <f t="shared" si="31"/>
        <v>0.1769888766038289</v>
      </c>
      <c r="L149" s="74"/>
      <c r="N149" s="71">
        <f t="shared" si="27"/>
        <v>0.05883623016301413</v>
      </c>
      <c r="O149" s="71">
        <f t="shared" si="27"/>
        <v>0.24249534131363676</v>
      </c>
      <c r="P149" s="71">
        <f t="shared" si="27"/>
        <v>0.20818138747300588</v>
      </c>
      <c r="Q149" s="71">
        <f t="shared" si="32"/>
        <v>0.20502211617415023</v>
      </c>
      <c r="R149" s="74"/>
      <c r="T149" s="71">
        <f t="shared" si="28"/>
        <v>0.411433780752576</v>
      </c>
      <c r="U149" s="71">
        <f t="shared" si="28"/>
        <v>0.39765102942304487</v>
      </c>
      <c r="V149" s="71">
        <f t="shared" si="28"/>
        <v>0.3264827739531249</v>
      </c>
      <c r="W149" s="71">
        <f t="shared" si="33"/>
        <v>0.2366924284988045</v>
      </c>
      <c r="X149" s="74"/>
      <c r="Z149" s="71">
        <f t="shared" si="29"/>
        <v>0.27570861372005706</v>
      </c>
      <c r="AA149" s="71">
        <f t="shared" si="29"/>
        <v>0.3149362222452838</v>
      </c>
      <c r="AB149" s="71">
        <f t="shared" si="29"/>
        <v>0.3997729310990502</v>
      </c>
      <c r="AC149" s="71">
        <f t="shared" si="34"/>
        <v>0.2602858760034758</v>
      </c>
      <c r="AD149" s="74"/>
      <c r="AF149" s="71">
        <f t="shared" si="35"/>
        <v>0.12101070271974057</v>
      </c>
      <c r="AG149" s="74"/>
    </row>
    <row r="150" spans="1:33" ht="15" customHeight="1">
      <c r="A150" s="14">
        <v>2000</v>
      </c>
      <c r="B150" s="71">
        <f t="shared" si="25"/>
        <v>1</v>
      </c>
      <c r="C150" s="71">
        <f t="shared" si="25"/>
        <v>1</v>
      </c>
      <c r="D150" s="71">
        <f t="shared" si="25"/>
        <v>1</v>
      </c>
      <c r="E150" s="71">
        <f t="shared" si="30"/>
        <v>1</v>
      </c>
      <c r="F150" s="74"/>
      <c r="H150" s="71">
        <f t="shared" si="26"/>
        <v>0.07895066889632106</v>
      </c>
      <c r="I150" s="71">
        <f t="shared" si="26"/>
        <v>0.048492134412507805</v>
      </c>
      <c r="J150" s="71">
        <f t="shared" si="26"/>
        <v>0.07565180240790861</v>
      </c>
      <c r="K150" s="71">
        <f t="shared" si="31"/>
        <v>0.1744530554622245</v>
      </c>
      <c r="L150" s="74"/>
      <c r="N150" s="71">
        <f t="shared" si="27"/>
        <v>0.07895066889632106</v>
      </c>
      <c r="O150" s="71">
        <f t="shared" si="27"/>
        <v>0.2092947007733798</v>
      </c>
      <c r="P150" s="71">
        <f t="shared" si="27"/>
        <v>0.24021938527198533</v>
      </c>
      <c r="Q150" s="71">
        <f t="shared" si="32"/>
        <v>0.24476854881017643</v>
      </c>
      <c r="R150" s="74"/>
      <c r="T150" s="71">
        <f t="shared" si="28"/>
        <v>0.4787729933110368</v>
      </c>
      <c r="U150" s="71">
        <f t="shared" si="28"/>
        <v>0.2819396853765003</v>
      </c>
      <c r="V150" s="71">
        <f t="shared" si="28"/>
        <v>0.2830217557428422</v>
      </c>
      <c r="W150" s="71">
        <f t="shared" si="33"/>
        <v>0.24908891698644833</v>
      </c>
      <c r="X150" s="74"/>
      <c r="Z150" s="71">
        <f t="shared" si="29"/>
        <v>0.19321697324414713</v>
      </c>
      <c r="AA150" s="71">
        <f t="shared" si="29"/>
        <v>0.46027347943761215</v>
      </c>
      <c r="AB150" s="71">
        <f t="shared" si="29"/>
        <v>0.40110705657726387</v>
      </c>
      <c r="AC150" s="71">
        <f t="shared" si="34"/>
        <v>0.24188719812316162</v>
      </c>
      <c r="AD150" s="74"/>
      <c r="AF150" s="71">
        <f t="shared" si="35"/>
        <v>0.08980228061798913</v>
      </c>
      <c r="AG150" s="74"/>
    </row>
    <row r="151" spans="1:33" ht="15" customHeight="1">
      <c r="A151" s="14">
        <v>2001</v>
      </c>
      <c r="B151" s="71">
        <f t="shared" si="25"/>
        <v>1</v>
      </c>
      <c r="C151" s="71">
        <f t="shared" si="25"/>
        <v>1</v>
      </c>
      <c r="D151" s="71">
        <f t="shared" si="25"/>
        <v>1</v>
      </c>
      <c r="E151" s="71">
        <f t="shared" si="30"/>
        <v>1</v>
      </c>
      <c r="F151" s="74"/>
      <c r="H151" s="71">
        <f t="shared" si="26"/>
        <v>0.10518590137997716</v>
      </c>
      <c r="I151" s="71">
        <f t="shared" si="26"/>
        <v>0.04955023154069843</v>
      </c>
      <c r="J151" s="71">
        <f t="shared" si="26"/>
        <v>0.09712505365835837</v>
      </c>
      <c r="K151" s="71">
        <f t="shared" si="31"/>
        <v>0.13788329831180385</v>
      </c>
      <c r="L151" s="74"/>
      <c r="N151" s="71">
        <f t="shared" si="27"/>
        <v>0.10518590137997716</v>
      </c>
      <c r="O151" s="71">
        <f t="shared" si="27"/>
        <v>0.1771142772119054</v>
      </c>
      <c r="P151" s="71">
        <f t="shared" si="27"/>
        <v>0.2106615733087342</v>
      </c>
      <c r="Q151" s="71">
        <f t="shared" si="32"/>
        <v>0.18986667273602378</v>
      </c>
      <c r="R151" s="74"/>
      <c r="T151" s="71">
        <f t="shared" si="28"/>
        <v>0.3809615891711347</v>
      </c>
      <c r="U151" s="71">
        <f t="shared" si="28"/>
        <v>0.2358008384540286</v>
      </c>
      <c r="V151" s="71">
        <f t="shared" si="28"/>
        <v>0.27571719533469113</v>
      </c>
      <c r="W151" s="71">
        <f t="shared" si="33"/>
        <v>0.1990771453225004</v>
      </c>
      <c r="X151" s="74"/>
      <c r="Z151" s="71">
        <f t="shared" si="29"/>
        <v>0.2452052386393601</v>
      </c>
      <c r="AA151" s="71">
        <f t="shared" si="29"/>
        <v>0.5375346527933675</v>
      </c>
      <c r="AB151" s="71">
        <f t="shared" si="29"/>
        <v>0.41649617769821623</v>
      </c>
      <c r="AC151" s="71">
        <f t="shared" si="34"/>
        <v>0.26274079672361816</v>
      </c>
      <c r="AD151" s="74"/>
      <c r="AF151" s="71">
        <f t="shared" si="35"/>
        <v>0.21043208690605372</v>
      </c>
      <c r="AG151" s="74"/>
    </row>
    <row r="152" spans="1:33" ht="15" customHeight="1">
      <c r="A152" s="14">
        <v>2002</v>
      </c>
      <c r="B152" s="71">
        <f t="shared" si="25"/>
        <v>1</v>
      </c>
      <c r="C152" s="71">
        <f t="shared" si="25"/>
        <v>1</v>
      </c>
      <c r="D152" s="71">
        <f t="shared" si="25"/>
        <v>1</v>
      </c>
      <c r="E152" s="71">
        <f t="shared" si="30"/>
        <v>1</v>
      </c>
      <c r="F152" s="74"/>
      <c r="H152" s="71">
        <f t="shared" si="26"/>
        <v>0.10999266785377605</v>
      </c>
      <c r="I152" s="71">
        <f t="shared" si="26"/>
        <v>0.09942269504199627</v>
      </c>
      <c r="J152" s="71">
        <f t="shared" si="26"/>
        <v>0.10758922577845217</v>
      </c>
      <c r="K152" s="71">
        <f t="shared" si="31"/>
        <v>0.15671964287212709</v>
      </c>
      <c r="L152" s="74"/>
      <c r="N152" s="71">
        <f t="shared" si="27"/>
        <v>0.10999266785377605</v>
      </c>
      <c r="O152" s="71">
        <f t="shared" si="27"/>
        <v>0.28196716779624315</v>
      </c>
      <c r="P152" s="71">
        <f t="shared" si="27"/>
        <v>0.27160146911741595</v>
      </c>
      <c r="Q152" s="71">
        <f t="shared" si="32"/>
        <v>0.21434505179145324</v>
      </c>
      <c r="R152" s="74"/>
      <c r="T152" s="71">
        <f t="shared" si="28"/>
        <v>0.3688069550644182</v>
      </c>
      <c r="U152" s="71">
        <f t="shared" si="28"/>
        <v>0.26974839087185487</v>
      </c>
      <c r="V152" s="71">
        <f t="shared" si="28"/>
        <v>0.2816446704945314</v>
      </c>
      <c r="W152" s="71">
        <f t="shared" si="33"/>
        <v>0.23202762850166203</v>
      </c>
      <c r="X152" s="74"/>
      <c r="Z152" s="71">
        <f t="shared" si="29"/>
        <v>0.21317691421388918</v>
      </c>
      <c r="AA152" s="71">
        <f t="shared" si="29"/>
        <v>0.3488617462899057</v>
      </c>
      <c r="AB152" s="71">
        <f t="shared" si="29"/>
        <v>0.33916463460960045</v>
      </c>
      <c r="AC152" s="71">
        <f t="shared" si="34"/>
        <v>0.26920227616274545</v>
      </c>
      <c r="AD152" s="74"/>
      <c r="AF152" s="71">
        <f t="shared" si="35"/>
        <v>0.12770540067201222</v>
      </c>
      <c r="AG152" s="74"/>
    </row>
    <row r="153" spans="1:33" ht="15" customHeight="1">
      <c r="A153" s="14">
        <v>2003</v>
      </c>
      <c r="B153" s="71">
        <f aca="true" t="shared" si="36" ref="B153:D160">B125/B125</f>
        <v>1</v>
      </c>
      <c r="C153" s="71">
        <f t="shared" si="36"/>
        <v>1</v>
      </c>
      <c r="D153" s="71">
        <f t="shared" si="36"/>
        <v>1</v>
      </c>
      <c r="E153" s="71">
        <f t="shared" si="30"/>
        <v>1</v>
      </c>
      <c r="F153" s="74"/>
      <c r="H153" s="71">
        <f aca="true" t="shared" si="37" ref="H153:H160">H125/B125/1000</f>
        <v>0.1355761355761356</v>
      </c>
      <c r="I153" s="71">
        <f aca="true" t="shared" si="38" ref="I153:I160">I125/C125/1000</f>
        <v>0.07020309604189576</v>
      </c>
      <c r="J153" s="71">
        <f aca="true" t="shared" si="39" ref="J153:J160">J125/D125/1000</f>
        <v>0.10604854089573812</v>
      </c>
      <c r="K153" s="71">
        <f t="shared" si="31"/>
        <v>0.15043624501573336</v>
      </c>
      <c r="L153" s="74"/>
      <c r="N153" s="71">
        <f aca="true" t="shared" si="40" ref="N153:N160">N125/B125/1000</f>
        <v>0.1355761355761356</v>
      </c>
      <c r="O153" s="71">
        <f aca="true" t="shared" si="41" ref="O153:O160">O125/C125/1000</f>
        <v>0.3041557402893023</v>
      </c>
      <c r="P153" s="71">
        <f aca="true" t="shared" si="42" ref="P153:P160">P125/D125/1000</f>
        <v>0.27997002161388107</v>
      </c>
      <c r="Q153" s="71">
        <f t="shared" si="32"/>
        <v>0.20456177818908508</v>
      </c>
      <c r="R153" s="74"/>
      <c r="T153" s="71">
        <f aca="true" t="shared" si="43" ref="T153:T160">T125/B125/1000</f>
        <v>0.3313047313047313</v>
      </c>
      <c r="U153" s="71">
        <f aca="true" t="shared" si="44" ref="U153:U160">U125/C125/1000</f>
        <v>0.34661288710136345</v>
      </c>
      <c r="V153" s="71">
        <f aca="true" t="shared" si="45" ref="V153:V160">V125/D125/1000</f>
        <v>0.24460107046545843</v>
      </c>
      <c r="W153" s="71">
        <f t="shared" si="33"/>
        <v>0.2655286427815995</v>
      </c>
      <c r="X153" s="74"/>
      <c r="Z153" s="71">
        <f aca="true" t="shared" si="46" ref="Z153:Z160">Z125/B125/1000</f>
        <v>0.286007686007686</v>
      </c>
      <c r="AA153" s="71">
        <f aca="true" t="shared" si="47" ref="AA153:AA160">AA125/C125/1000</f>
        <v>0.27902827656743845</v>
      </c>
      <c r="AB153" s="71">
        <f aca="true" t="shared" si="48" ref="AB153:AB160">AB125/D125/1000</f>
        <v>0.3693803670249224</v>
      </c>
      <c r="AC153" s="71">
        <f t="shared" si="34"/>
        <v>0.24919215728183983</v>
      </c>
      <c r="AD153" s="74"/>
      <c r="AF153" s="71">
        <f t="shared" si="35"/>
        <v>0.13028117673174222</v>
      </c>
      <c r="AG153" s="74"/>
    </row>
    <row r="154" spans="1:33" ht="15" customHeight="1">
      <c r="A154" s="14">
        <v>2004</v>
      </c>
      <c r="B154" s="71">
        <f t="shared" si="36"/>
        <v>1</v>
      </c>
      <c r="C154" s="71">
        <f t="shared" si="36"/>
        <v>1</v>
      </c>
      <c r="D154" s="71">
        <f t="shared" si="36"/>
        <v>1</v>
      </c>
      <c r="E154" s="71">
        <f t="shared" si="30"/>
        <v>1</v>
      </c>
      <c r="F154" s="74"/>
      <c r="H154" s="71">
        <f t="shared" si="37"/>
        <v>0.0476355164003058</v>
      </c>
      <c r="I154" s="71">
        <f t="shared" si="38"/>
        <v>0.08897537717894516</v>
      </c>
      <c r="J154" s="71">
        <f t="shared" si="39"/>
        <v>0.13476393442340004</v>
      </c>
      <c r="K154" s="71">
        <f t="shared" si="31"/>
        <v>0.1549398766314067</v>
      </c>
      <c r="L154" s="74"/>
      <c r="N154" s="71">
        <f t="shared" si="40"/>
        <v>0.0476355164003058</v>
      </c>
      <c r="O154" s="71">
        <f t="shared" si="41"/>
        <v>0.18748312490533484</v>
      </c>
      <c r="P154" s="71">
        <f t="shared" si="42"/>
        <v>0.24430623240047394</v>
      </c>
      <c r="Q154" s="71">
        <f t="shared" si="32"/>
        <v>0.2167884260738685</v>
      </c>
      <c r="R154" s="74"/>
      <c r="T154" s="71">
        <f t="shared" si="43"/>
        <v>0.2747369762277476</v>
      </c>
      <c r="U154" s="71">
        <f t="shared" si="44"/>
        <v>0.3108869879026151</v>
      </c>
      <c r="V154" s="71">
        <f t="shared" si="45"/>
        <v>0.22293782960681482</v>
      </c>
      <c r="W154" s="71">
        <f t="shared" si="33"/>
        <v>0.23709286232088153</v>
      </c>
      <c r="X154" s="74"/>
      <c r="Z154" s="71">
        <f t="shared" si="46"/>
        <v>0.3047344279005424</v>
      </c>
      <c r="AA154" s="71">
        <f t="shared" si="47"/>
        <v>0.412654510013105</v>
      </c>
      <c r="AB154" s="71">
        <f t="shared" si="48"/>
        <v>0.3979920035693112</v>
      </c>
      <c r="AC154" s="71">
        <f t="shared" si="34"/>
        <v>0.2683222155596888</v>
      </c>
      <c r="AD154" s="74"/>
      <c r="AF154" s="71">
        <f t="shared" si="35"/>
        <v>0.12285661941415449</v>
      </c>
      <c r="AG154" s="74"/>
    </row>
    <row r="155" spans="1:33" ht="15" customHeight="1">
      <c r="A155" s="14">
        <v>2005</v>
      </c>
      <c r="B155" s="71">
        <f t="shared" si="36"/>
        <v>1</v>
      </c>
      <c r="C155" s="71">
        <f t="shared" si="36"/>
        <v>1</v>
      </c>
      <c r="D155" s="71">
        <f t="shared" si="36"/>
        <v>1</v>
      </c>
      <c r="E155" s="71">
        <f t="shared" si="30"/>
        <v>1</v>
      </c>
      <c r="F155" s="74"/>
      <c r="H155" s="71">
        <f t="shared" si="37"/>
        <v>0.029294156633160276</v>
      </c>
      <c r="I155" s="71">
        <f t="shared" si="38"/>
        <v>0.0843104067292404</v>
      </c>
      <c r="J155" s="71">
        <f t="shared" si="39"/>
        <v>0.1346222595723912</v>
      </c>
      <c r="K155" s="71">
        <f t="shared" si="31"/>
        <v>0.1492612895312716</v>
      </c>
      <c r="L155" s="74"/>
      <c r="N155" s="71">
        <f t="shared" si="40"/>
        <v>0.2104385286645311</v>
      </c>
      <c r="O155" s="71">
        <f t="shared" si="41"/>
        <v>0.2264382554581047</v>
      </c>
      <c r="P155" s="71">
        <f t="shared" si="42"/>
        <v>0.20160697835635996</v>
      </c>
      <c r="Q155" s="71">
        <f t="shared" si="32"/>
        <v>0.19298571154467356</v>
      </c>
      <c r="R155" s="74"/>
      <c r="T155" s="71">
        <f t="shared" si="43"/>
        <v>0.4305754998343091</v>
      </c>
      <c r="U155" s="71">
        <f t="shared" si="44"/>
        <v>0.31637345916465787</v>
      </c>
      <c r="V155" s="71">
        <f t="shared" si="45"/>
        <v>0.33213718380877083</v>
      </c>
      <c r="W155" s="71">
        <f t="shared" si="33"/>
        <v>0.25837039231925696</v>
      </c>
      <c r="X155" s="74"/>
      <c r="Z155" s="71">
        <f t="shared" si="46"/>
        <v>0.32969181486799953</v>
      </c>
      <c r="AA155" s="71">
        <f t="shared" si="47"/>
        <v>0.37287787864799715</v>
      </c>
      <c r="AB155" s="71">
        <f t="shared" si="48"/>
        <v>0.33163357826247797</v>
      </c>
      <c r="AC155" s="71">
        <f t="shared" si="34"/>
        <v>0.2639126031316563</v>
      </c>
      <c r="AD155" s="74"/>
      <c r="AF155" s="71">
        <f t="shared" si="35"/>
        <v>0.13547000347314142</v>
      </c>
      <c r="AG155" s="74"/>
    </row>
    <row r="156" spans="1:33" ht="15" customHeight="1">
      <c r="A156" s="14">
        <v>2006</v>
      </c>
      <c r="B156" s="71">
        <f t="shared" si="36"/>
        <v>1</v>
      </c>
      <c r="C156" s="71">
        <f t="shared" si="36"/>
        <v>1</v>
      </c>
      <c r="D156" s="71">
        <f t="shared" si="36"/>
        <v>1</v>
      </c>
      <c r="E156" s="71">
        <f t="shared" si="30"/>
        <v>1</v>
      </c>
      <c r="F156" s="74"/>
      <c r="H156" s="71">
        <f t="shared" si="37"/>
        <v>0.07464265687654073</v>
      </c>
      <c r="I156" s="71">
        <f t="shared" si="38"/>
        <v>0.11045935658793472</v>
      </c>
      <c r="J156" s="71">
        <f t="shared" si="39"/>
        <v>0.10423299149607737</v>
      </c>
      <c r="K156" s="71">
        <f t="shared" si="31"/>
        <v>0.162691590099738</v>
      </c>
      <c r="L156" s="74"/>
      <c r="N156" s="71">
        <f t="shared" si="40"/>
        <v>0.21815123205349304</v>
      </c>
      <c r="O156" s="71">
        <f t="shared" si="41"/>
        <v>0.21154213810243847</v>
      </c>
      <c r="P156" s="71">
        <f t="shared" si="42"/>
        <v>0.23251637244423443</v>
      </c>
      <c r="Q156" s="71">
        <f t="shared" si="32"/>
        <v>0.20757775734768258</v>
      </c>
      <c r="R156" s="74"/>
      <c r="T156" s="71">
        <f t="shared" si="43"/>
        <v>0.32902017626458735</v>
      </c>
      <c r="U156" s="71">
        <f t="shared" si="44"/>
        <v>0.28382026637931534</v>
      </c>
      <c r="V156" s="71">
        <f t="shared" si="45"/>
        <v>0.2519279392895628</v>
      </c>
      <c r="W156" s="71">
        <f t="shared" si="33"/>
        <v>0.2514227945798252</v>
      </c>
      <c r="X156" s="74"/>
      <c r="Z156" s="71">
        <f t="shared" si="46"/>
        <v>0.378185934805379</v>
      </c>
      <c r="AA156" s="71">
        <f t="shared" si="47"/>
        <v>0.3941782389303115</v>
      </c>
      <c r="AB156" s="71">
        <f t="shared" si="48"/>
        <v>0.41132269677012534</v>
      </c>
      <c r="AC156" s="71">
        <f t="shared" si="34"/>
        <v>0.25385384760134616</v>
      </c>
      <c r="AD156" s="74"/>
      <c r="AF156" s="71">
        <f t="shared" si="35"/>
        <v>0.12445401037140812</v>
      </c>
      <c r="AG156" s="74"/>
    </row>
    <row r="157" spans="1:33" ht="15" customHeight="1">
      <c r="A157" s="14">
        <v>2007</v>
      </c>
      <c r="B157" s="71">
        <f t="shared" si="36"/>
        <v>1</v>
      </c>
      <c r="C157" s="71">
        <f t="shared" si="36"/>
        <v>1</v>
      </c>
      <c r="D157" s="71">
        <f t="shared" si="36"/>
        <v>1</v>
      </c>
      <c r="E157" s="71">
        <f t="shared" si="30"/>
        <v>1</v>
      </c>
      <c r="F157" s="74"/>
      <c r="H157" s="71">
        <f t="shared" si="37"/>
        <v>0.12449032456131934</v>
      </c>
      <c r="I157" s="71">
        <f t="shared" si="38"/>
        <v>0.1417696531882947</v>
      </c>
      <c r="J157" s="71">
        <f t="shared" si="39"/>
        <v>0.12551136479679048</v>
      </c>
      <c r="K157" s="71">
        <f t="shared" si="31"/>
        <v>0.14951798949065676</v>
      </c>
      <c r="L157" s="74"/>
      <c r="N157" s="71">
        <f t="shared" si="40"/>
        <v>0.2868957048151737</v>
      </c>
      <c r="O157" s="71">
        <f t="shared" si="41"/>
        <v>0.22319375465933072</v>
      </c>
      <c r="P157" s="71">
        <f t="shared" si="42"/>
        <v>0.22247509885424094</v>
      </c>
      <c r="Q157" s="71">
        <f t="shared" si="32"/>
        <v>0.233840053977463</v>
      </c>
      <c r="R157" s="74"/>
      <c r="T157" s="71">
        <f t="shared" si="43"/>
        <v>0.3070332812065276</v>
      </c>
      <c r="U157" s="71">
        <f t="shared" si="44"/>
        <v>0.28567341110259453</v>
      </c>
      <c r="V157" s="71">
        <f t="shared" si="45"/>
        <v>0.24228679406794634</v>
      </c>
      <c r="W157" s="71">
        <f t="shared" si="33"/>
        <v>0.2319243127138139</v>
      </c>
      <c r="X157" s="74"/>
      <c r="Z157" s="71">
        <f t="shared" si="46"/>
        <v>0.2815806894169793</v>
      </c>
      <c r="AA157" s="71">
        <f t="shared" si="47"/>
        <v>0.34936318104978</v>
      </c>
      <c r="AB157" s="71">
        <f t="shared" si="48"/>
        <v>0.40972674228102224</v>
      </c>
      <c r="AC157" s="71">
        <f t="shared" si="34"/>
        <v>0.23162513287832634</v>
      </c>
      <c r="AD157" s="74"/>
      <c r="AF157" s="71">
        <f t="shared" si="35"/>
        <v>0.15309251093974002</v>
      </c>
      <c r="AG157" s="74"/>
    </row>
    <row r="158" spans="1:33" ht="15" customHeight="1">
      <c r="A158" s="14">
        <v>2008</v>
      </c>
      <c r="B158" s="71">
        <f t="shared" si="36"/>
        <v>1</v>
      </c>
      <c r="C158" s="71">
        <f t="shared" si="36"/>
        <v>1</v>
      </c>
      <c r="D158" s="71">
        <f t="shared" si="36"/>
        <v>1</v>
      </c>
      <c r="E158" s="71">
        <f t="shared" si="30"/>
        <v>1</v>
      </c>
      <c r="F158" s="74"/>
      <c r="H158" s="71">
        <f t="shared" si="37"/>
        <v>0.06150134751844637</v>
      </c>
      <c r="I158" s="71">
        <f t="shared" si="38"/>
        <v>0.11474403100819477</v>
      </c>
      <c r="J158" s="71">
        <f t="shared" si="39"/>
        <v>0.13935290077754883</v>
      </c>
      <c r="K158" s="71">
        <f t="shared" si="31"/>
        <v>0.1519273455286773</v>
      </c>
      <c r="L158" s="74"/>
      <c r="N158" s="71">
        <f t="shared" si="40"/>
        <v>0.2869861008771487</v>
      </c>
      <c r="O158" s="71">
        <f t="shared" si="41"/>
        <v>0.29841674259713624</v>
      </c>
      <c r="P158" s="71">
        <f t="shared" si="42"/>
        <v>0.2336652129917625</v>
      </c>
      <c r="Q158" s="71">
        <f t="shared" si="32"/>
        <v>0.22039507577051723</v>
      </c>
      <c r="R158" s="74"/>
      <c r="T158" s="71">
        <f t="shared" si="43"/>
        <v>0.4167213412603083</v>
      </c>
      <c r="U158" s="71">
        <f t="shared" si="44"/>
        <v>0.28714285306240195</v>
      </c>
      <c r="V158" s="71">
        <f t="shared" si="45"/>
        <v>0.28974019741667423</v>
      </c>
      <c r="W158" s="71">
        <f t="shared" si="33"/>
        <v>0.22416295443008213</v>
      </c>
      <c r="X158" s="74"/>
      <c r="Z158" s="71">
        <f t="shared" si="46"/>
        <v>0.23479121034409667</v>
      </c>
      <c r="AA158" s="71">
        <f t="shared" si="47"/>
        <v>0.299696373332267</v>
      </c>
      <c r="AB158" s="71">
        <f t="shared" si="48"/>
        <v>0.33724168881401434</v>
      </c>
      <c r="AC158" s="71">
        <f t="shared" si="34"/>
        <v>0.2516227892363388</v>
      </c>
      <c r="AD158" s="74"/>
      <c r="AF158" s="71">
        <f t="shared" si="35"/>
        <v>0.15189183503438466</v>
      </c>
      <c r="AG158" s="74"/>
    </row>
    <row r="159" spans="1:33" ht="15" customHeight="1">
      <c r="A159" s="14">
        <v>2009</v>
      </c>
      <c r="B159" s="71">
        <f t="shared" si="36"/>
        <v>1</v>
      </c>
      <c r="C159" s="71">
        <f t="shared" si="36"/>
        <v>1</v>
      </c>
      <c r="D159" s="71">
        <f t="shared" si="36"/>
        <v>1</v>
      </c>
      <c r="E159" s="71">
        <f t="shared" si="30"/>
        <v>1</v>
      </c>
      <c r="F159" s="74"/>
      <c r="H159" s="71">
        <f t="shared" si="37"/>
        <v>0.11814805274659532</v>
      </c>
      <c r="I159" s="71">
        <f t="shared" si="38"/>
        <v>0.12775977890716378</v>
      </c>
      <c r="J159" s="71">
        <f t="shared" si="39"/>
        <v>0.12382403720128278</v>
      </c>
      <c r="K159" s="71">
        <f t="shared" si="31"/>
        <v>0.17541924667807143</v>
      </c>
      <c r="L159" s="74"/>
      <c r="N159" s="71">
        <f t="shared" si="40"/>
        <v>0.21782482613066995</v>
      </c>
      <c r="O159" s="71">
        <f t="shared" si="41"/>
        <v>0.266307666828829</v>
      </c>
      <c r="P159" s="71">
        <f t="shared" si="42"/>
        <v>0.24885288175143344</v>
      </c>
      <c r="Q159" s="71">
        <f t="shared" si="32"/>
        <v>0.20103581351161426</v>
      </c>
      <c r="R159" s="74"/>
      <c r="T159" s="71">
        <f t="shared" si="43"/>
        <v>0.4671330879359197</v>
      </c>
      <c r="U159" s="71">
        <f t="shared" si="44"/>
        <v>0.2969977538789579</v>
      </c>
      <c r="V159" s="71">
        <f t="shared" si="45"/>
        <v>0.2709826490987173</v>
      </c>
      <c r="W159" s="71">
        <f t="shared" si="33"/>
        <v>0.23846536864284915</v>
      </c>
      <c r="X159" s="74"/>
      <c r="Z159" s="71">
        <f t="shared" si="46"/>
        <v>0.196894033186815</v>
      </c>
      <c r="AA159" s="71">
        <f t="shared" si="47"/>
        <v>0.3089348003850493</v>
      </c>
      <c r="AB159" s="71">
        <f t="shared" si="48"/>
        <v>0.35634043194856646</v>
      </c>
      <c r="AC159" s="71">
        <f t="shared" si="34"/>
        <v>0.2432861741197876</v>
      </c>
      <c r="AD159" s="74"/>
      <c r="AF159" s="71">
        <f t="shared" si="35"/>
        <v>0.14179339704767757</v>
      </c>
      <c r="AG159" s="74"/>
    </row>
    <row r="160" spans="1:33" ht="15" customHeight="1">
      <c r="A160" s="14">
        <v>2010</v>
      </c>
      <c r="B160" s="71">
        <f t="shared" si="36"/>
        <v>1</v>
      </c>
      <c r="C160" s="71">
        <f t="shared" si="36"/>
        <v>1</v>
      </c>
      <c r="D160" s="71">
        <f t="shared" si="36"/>
        <v>1</v>
      </c>
      <c r="E160" s="71">
        <f t="shared" si="30"/>
        <v>1</v>
      </c>
      <c r="F160" s="75"/>
      <c r="H160" s="71">
        <f t="shared" si="37"/>
        <v>0.08240671069865953</v>
      </c>
      <c r="I160" s="71">
        <f t="shared" si="38"/>
        <v>0.12256202888479839</v>
      </c>
      <c r="J160" s="71">
        <f t="shared" si="39"/>
        <v>0.13399480065294125</v>
      </c>
      <c r="K160" s="71">
        <f t="shared" si="31"/>
        <v>0.16492595672975405</v>
      </c>
      <c r="L160" s="75"/>
      <c r="N160" s="71">
        <f t="shared" si="40"/>
        <v>0.27296352032996124</v>
      </c>
      <c r="O160" s="71">
        <f t="shared" si="41"/>
        <v>0.244170430659974</v>
      </c>
      <c r="P160" s="71">
        <f t="shared" si="42"/>
        <v>0.24540871611472048</v>
      </c>
      <c r="Q160" s="71">
        <f t="shared" si="32"/>
        <v>0.2149629433471792</v>
      </c>
      <c r="R160" s="75"/>
      <c r="T160" s="71">
        <f t="shared" si="43"/>
        <v>0.45639996655798004</v>
      </c>
      <c r="U160" s="71">
        <f t="shared" si="44"/>
        <v>0.2819040015376313</v>
      </c>
      <c r="V160" s="71">
        <f t="shared" si="45"/>
        <v>0.2602192592868182</v>
      </c>
      <c r="W160" s="71">
        <f t="shared" si="33"/>
        <v>0.23611125426522167</v>
      </c>
      <c r="X160" s="75"/>
      <c r="Z160" s="71">
        <f t="shared" si="46"/>
        <v>0.1882298024133991</v>
      </c>
      <c r="AA160" s="71">
        <f t="shared" si="47"/>
        <v>0.35136353891759625</v>
      </c>
      <c r="AB160" s="71">
        <f t="shared" si="48"/>
        <v>0.36037722394552</v>
      </c>
      <c r="AC160" s="71">
        <f t="shared" si="34"/>
        <v>0.24157216513236293</v>
      </c>
      <c r="AD160" s="75"/>
      <c r="AF160" s="71">
        <f t="shared" si="35"/>
        <v>0.1424276805254822</v>
      </c>
      <c r="AG160" s="75"/>
    </row>
    <row r="161" spans="2:33" ht="15" customHeight="1">
      <c r="B161" s="42"/>
      <c r="C161" s="42"/>
      <c r="D161" s="42"/>
      <c r="E161" s="42"/>
      <c r="F161" s="43"/>
      <c r="H161" s="44"/>
      <c r="I161" s="44"/>
      <c r="J161" s="44"/>
      <c r="K161" s="44"/>
      <c r="L161" s="43"/>
      <c r="N161" s="44"/>
      <c r="O161" s="44"/>
      <c r="P161" s="44"/>
      <c r="Q161" s="44"/>
      <c r="R161" s="43"/>
      <c r="T161" s="44"/>
      <c r="U161" s="44"/>
      <c r="V161" s="44"/>
      <c r="W161" s="44"/>
      <c r="X161" s="43"/>
      <c r="Z161" s="44"/>
      <c r="AA161" s="44"/>
      <c r="AB161" s="44"/>
      <c r="AC161" s="44"/>
      <c r="AD161" s="43"/>
      <c r="AF161" s="44"/>
      <c r="AG161" s="43"/>
    </row>
    <row r="162" spans="2:33" ht="15" customHeight="1">
      <c r="B162" s="42"/>
      <c r="C162" s="42"/>
      <c r="D162" s="42"/>
      <c r="E162" s="42"/>
      <c r="F162" s="43"/>
      <c r="H162" s="44"/>
      <c r="I162" s="44"/>
      <c r="J162" s="44"/>
      <c r="K162" s="44"/>
      <c r="L162" s="43"/>
      <c r="N162" s="44"/>
      <c r="O162" s="44"/>
      <c r="P162" s="44"/>
      <c r="Q162" s="44"/>
      <c r="R162" s="43"/>
      <c r="T162" s="44"/>
      <c r="U162" s="44"/>
      <c r="V162" s="44"/>
      <c r="W162" s="44"/>
      <c r="X162" s="43"/>
      <c r="Z162" s="44"/>
      <c r="AA162" s="44"/>
      <c r="AB162" s="44"/>
      <c r="AC162" s="44"/>
      <c r="AD162" s="43"/>
      <c r="AF162" s="44"/>
      <c r="AG162" s="43"/>
    </row>
    <row r="163" spans="2:33" ht="15" customHeight="1">
      <c r="B163" s="42"/>
      <c r="C163" s="42"/>
      <c r="D163" s="42"/>
      <c r="E163" s="42"/>
      <c r="F163" s="43"/>
      <c r="H163" s="44"/>
      <c r="I163" s="44"/>
      <c r="J163" s="44"/>
      <c r="K163" s="44"/>
      <c r="L163" s="43"/>
      <c r="N163" s="44"/>
      <c r="O163" s="44"/>
      <c r="P163" s="44"/>
      <c r="Q163" s="44"/>
      <c r="R163" s="43"/>
      <c r="T163" s="44"/>
      <c r="U163" s="44"/>
      <c r="V163" s="44"/>
      <c r="W163" s="44"/>
      <c r="X163" s="43"/>
      <c r="Z163" s="44"/>
      <c r="AA163" s="44"/>
      <c r="AB163" s="44"/>
      <c r="AC163" s="44"/>
      <c r="AD163" s="43"/>
      <c r="AF163" s="44"/>
      <c r="AG163" s="43"/>
    </row>
    <row r="164" spans="1:32" ht="15" customHeight="1">
      <c r="A164" s="14" t="s">
        <v>121</v>
      </c>
      <c r="B164" s="14" t="s">
        <v>84</v>
      </c>
      <c r="C164" s="14" t="s">
        <v>83</v>
      </c>
      <c r="D164" s="14">
        <v>432</v>
      </c>
      <c r="E164" s="14">
        <v>144</v>
      </c>
      <c r="H164" s="29" t="s">
        <v>84</v>
      </c>
      <c r="I164" s="29" t="s">
        <v>83</v>
      </c>
      <c r="J164" s="29">
        <v>432</v>
      </c>
      <c r="K164" s="29">
        <v>144</v>
      </c>
      <c r="N164" s="29" t="s">
        <v>84</v>
      </c>
      <c r="O164" s="29" t="s">
        <v>83</v>
      </c>
      <c r="P164" s="29">
        <v>432</v>
      </c>
      <c r="Q164" s="29">
        <v>144</v>
      </c>
      <c r="T164" s="29" t="s">
        <v>84</v>
      </c>
      <c r="U164" s="29" t="s">
        <v>83</v>
      </c>
      <c r="V164" s="29">
        <v>432</v>
      </c>
      <c r="W164" s="29">
        <v>144</v>
      </c>
      <c r="Z164" s="29" t="s">
        <v>84</v>
      </c>
      <c r="AA164" s="29" t="s">
        <v>83</v>
      </c>
      <c r="AB164" s="29">
        <v>432</v>
      </c>
      <c r="AC164" s="29">
        <v>144</v>
      </c>
      <c r="AF164" s="33">
        <v>144</v>
      </c>
    </row>
    <row r="165" spans="1:33" ht="15" customHeight="1">
      <c r="A165" s="14">
        <v>1987</v>
      </c>
      <c r="B165" s="46">
        <v>7</v>
      </c>
      <c r="C165" s="46">
        <v>85</v>
      </c>
      <c r="D165" s="46">
        <v>224</v>
      </c>
      <c r="E165" s="46">
        <v>777</v>
      </c>
      <c r="F165" s="78" t="s">
        <v>85</v>
      </c>
      <c r="H165" s="46">
        <v>0</v>
      </c>
      <c r="I165" s="46">
        <v>14</v>
      </c>
      <c r="J165" s="46">
        <v>36</v>
      </c>
      <c r="K165" s="46">
        <v>120</v>
      </c>
      <c r="L165" s="76" t="s">
        <v>88</v>
      </c>
      <c r="N165" s="46">
        <v>0</v>
      </c>
      <c r="O165" s="46">
        <v>18</v>
      </c>
      <c r="P165" s="46">
        <v>36</v>
      </c>
      <c r="Q165" s="46">
        <v>118</v>
      </c>
      <c r="R165" s="76" t="s">
        <v>88</v>
      </c>
      <c r="T165" s="46">
        <v>5</v>
      </c>
      <c r="U165" s="46">
        <v>30</v>
      </c>
      <c r="V165" s="46">
        <v>78</v>
      </c>
      <c r="W165" s="46">
        <v>241</v>
      </c>
      <c r="X165" s="76" t="s">
        <v>88</v>
      </c>
      <c r="Z165" s="46">
        <v>2</v>
      </c>
      <c r="AA165" s="46">
        <v>23</v>
      </c>
      <c r="AB165" s="46">
        <v>74</v>
      </c>
      <c r="AC165" s="46">
        <v>184</v>
      </c>
      <c r="AD165" s="76" t="s">
        <v>88</v>
      </c>
      <c r="AF165" s="46">
        <v>114</v>
      </c>
      <c r="AG165" s="76" t="s">
        <v>88</v>
      </c>
    </row>
    <row r="166" spans="1:33" ht="15" customHeight="1">
      <c r="A166" s="14">
        <v>1988</v>
      </c>
      <c r="B166" s="46">
        <v>14</v>
      </c>
      <c r="C166" s="46">
        <v>102</v>
      </c>
      <c r="D166" s="46">
        <v>226</v>
      </c>
      <c r="E166" s="46">
        <v>802</v>
      </c>
      <c r="F166" s="78"/>
      <c r="H166" s="46">
        <v>0</v>
      </c>
      <c r="I166" s="46">
        <v>12</v>
      </c>
      <c r="J166" s="46">
        <v>32</v>
      </c>
      <c r="K166" s="46">
        <v>127</v>
      </c>
      <c r="L166" s="76"/>
      <c r="N166" s="46">
        <v>5</v>
      </c>
      <c r="O166" s="46">
        <v>18</v>
      </c>
      <c r="P166" s="46">
        <v>32</v>
      </c>
      <c r="Q166" s="46">
        <v>126</v>
      </c>
      <c r="R166" s="76"/>
      <c r="T166" s="46">
        <v>3</v>
      </c>
      <c r="U166" s="46">
        <v>39</v>
      </c>
      <c r="V166" s="46">
        <v>91</v>
      </c>
      <c r="W166" s="46">
        <v>235</v>
      </c>
      <c r="X166" s="76"/>
      <c r="Z166" s="46">
        <v>6</v>
      </c>
      <c r="AA166" s="46">
        <v>33</v>
      </c>
      <c r="AB166" s="46">
        <v>71</v>
      </c>
      <c r="AC166" s="46">
        <v>193</v>
      </c>
      <c r="AD166" s="76"/>
      <c r="AF166" s="46">
        <v>121</v>
      </c>
      <c r="AG166" s="76"/>
    </row>
    <row r="167" spans="1:33" ht="15" customHeight="1">
      <c r="A167" s="14">
        <v>1989</v>
      </c>
      <c r="B167" s="46">
        <v>26</v>
      </c>
      <c r="C167" s="46">
        <v>99</v>
      </c>
      <c r="D167" s="46">
        <v>206</v>
      </c>
      <c r="E167" s="46">
        <v>798</v>
      </c>
      <c r="F167" s="78"/>
      <c r="H167" s="46">
        <v>5</v>
      </c>
      <c r="I167" s="46">
        <v>15</v>
      </c>
      <c r="J167" s="46">
        <v>37</v>
      </c>
      <c r="K167" s="46">
        <v>126</v>
      </c>
      <c r="L167" s="76"/>
      <c r="N167" s="46">
        <v>7</v>
      </c>
      <c r="O167" s="46">
        <v>17</v>
      </c>
      <c r="P167" s="46">
        <v>35</v>
      </c>
      <c r="Q167" s="46">
        <v>144</v>
      </c>
      <c r="R167" s="76"/>
      <c r="T167" s="46">
        <v>6</v>
      </c>
      <c r="U167" s="46">
        <v>41</v>
      </c>
      <c r="V167" s="46">
        <v>85</v>
      </c>
      <c r="W167" s="46">
        <v>234</v>
      </c>
      <c r="X167" s="76"/>
      <c r="Z167" s="46">
        <v>8</v>
      </c>
      <c r="AA167" s="46">
        <v>26</v>
      </c>
      <c r="AB167" s="46">
        <v>49</v>
      </c>
      <c r="AC167" s="46">
        <v>180</v>
      </c>
      <c r="AD167" s="76"/>
      <c r="AF167" s="46">
        <v>114</v>
      </c>
      <c r="AG167" s="76"/>
    </row>
    <row r="168" spans="1:33" ht="15" customHeight="1">
      <c r="A168" s="14">
        <v>1990</v>
      </c>
      <c r="B168" s="46">
        <v>30</v>
      </c>
      <c r="C168" s="46">
        <v>84</v>
      </c>
      <c r="D168" s="46">
        <v>180</v>
      </c>
      <c r="E168" s="46">
        <v>708</v>
      </c>
      <c r="F168" s="78"/>
      <c r="H168" s="46">
        <v>6</v>
      </c>
      <c r="I168" s="46">
        <v>12</v>
      </c>
      <c r="J168" s="46">
        <v>23</v>
      </c>
      <c r="K168" s="46">
        <v>109</v>
      </c>
      <c r="L168" s="76"/>
      <c r="N168" s="46">
        <v>9</v>
      </c>
      <c r="O168" s="46">
        <v>21</v>
      </c>
      <c r="P168" s="46">
        <v>32</v>
      </c>
      <c r="Q168" s="46">
        <v>128</v>
      </c>
      <c r="R168" s="76"/>
      <c r="T168" s="46">
        <v>7</v>
      </c>
      <c r="U168" s="46">
        <v>30</v>
      </c>
      <c r="V168" s="46">
        <v>78</v>
      </c>
      <c r="W168" s="46">
        <v>221</v>
      </c>
      <c r="X168" s="76"/>
      <c r="Z168" s="46">
        <v>8</v>
      </c>
      <c r="AA168" s="46">
        <v>21</v>
      </c>
      <c r="AB168" s="46">
        <v>47</v>
      </c>
      <c r="AC168" s="46">
        <v>157</v>
      </c>
      <c r="AD168" s="76"/>
      <c r="AF168" s="46">
        <v>93</v>
      </c>
      <c r="AG168" s="76"/>
    </row>
    <row r="169" spans="1:33" ht="15" customHeight="1">
      <c r="A169" s="14">
        <v>1991</v>
      </c>
      <c r="B169" s="46">
        <v>29</v>
      </c>
      <c r="C169" s="46">
        <v>70</v>
      </c>
      <c r="D169" s="46">
        <v>140</v>
      </c>
      <c r="E169" s="46">
        <v>700</v>
      </c>
      <c r="F169" s="78"/>
      <c r="H169" s="46">
        <v>6</v>
      </c>
      <c r="I169" s="46">
        <v>8</v>
      </c>
      <c r="J169" s="46">
        <v>15</v>
      </c>
      <c r="K169" s="46">
        <v>115</v>
      </c>
      <c r="L169" s="76"/>
      <c r="N169" s="46">
        <v>2</v>
      </c>
      <c r="O169" s="46">
        <v>14</v>
      </c>
      <c r="P169" s="46">
        <v>23</v>
      </c>
      <c r="Q169" s="46">
        <v>141</v>
      </c>
      <c r="R169" s="76"/>
      <c r="T169" s="46">
        <v>12</v>
      </c>
      <c r="U169" s="46">
        <v>27</v>
      </c>
      <c r="V169" s="46">
        <v>63</v>
      </c>
      <c r="W169" s="46">
        <v>222</v>
      </c>
      <c r="X169" s="76"/>
      <c r="Z169" s="46">
        <v>9</v>
      </c>
      <c r="AA169" s="46">
        <v>21</v>
      </c>
      <c r="AB169" s="46">
        <v>39</v>
      </c>
      <c r="AC169" s="46">
        <v>143</v>
      </c>
      <c r="AD169" s="76"/>
      <c r="AF169" s="46">
        <v>79</v>
      </c>
      <c r="AG169" s="76"/>
    </row>
    <row r="170" spans="1:33" ht="15" customHeight="1">
      <c r="A170" s="14">
        <v>1992</v>
      </c>
      <c r="B170" s="46">
        <v>24</v>
      </c>
      <c r="C170" s="46">
        <v>70</v>
      </c>
      <c r="D170" s="46">
        <v>127</v>
      </c>
      <c r="E170" s="46">
        <v>624</v>
      </c>
      <c r="F170" s="78"/>
      <c r="H170" s="46">
        <v>4</v>
      </c>
      <c r="I170" s="46">
        <v>9</v>
      </c>
      <c r="J170" s="46">
        <v>12</v>
      </c>
      <c r="K170" s="46">
        <v>102</v>
      </c>
      <c r="L170" s="76"/>
      <c r="N170" s="46">
        <v>6</v>
      </c>
      <c r="O170" s="46">
        <v>9</v>
      </c>
      <c r="P170" s="46">
        <v>20</v>
      </c>
      <c r="Q170" s="46">
        <v>129</v>
      </c>
      <c r="R170" s="76"/>
      <c r="T170" s="46">
        <v>8</v>
      </c>
      <c r="U170" s="46">
        <v>34</v>
      </c>
      <c r="V170" s="46">
        <v>64</v>
      </c>
      <c r="W170" s="46">
        <v>209</v>
      </c>
      <c r="X170" s="76"/>
      <c r="Z170" s="46">
        <v>6</v>
      </c>
      <c r="AA170" s="46">
        <v>18</v>
      </c>
      <c r="AB170" s="46">
        <v>31</v>
      </c>
      <c r="AC170" s="46">
        <v>119</v>
      </c>
      <c r="AD170" s="76"/>
      <c r="AF170" s="46">
        <v>65</v>
      </c>
      <c r="AG170" s="76"/>
    </row>
    <row r="171" spans="1:33" ht="15" customHeight="1">
      <c r="A171" s="14">
        <v>1993</v>
      </c>
      <c r="B171" s="46">
        <v>20</v>
      </c>
      <c r="C171" s="46">
        <v>71</v>
      </c>
      <c r="D171" s="46">
        <v>139</v>
      </c>
      <c r="E171" s="46">
        <v>521</v>
      </c>
      <c r="F171" s="78"/>
      <c r="H171" s="46">
        <v>0</v>
      </c>
      <c r="I171" s="46">
        <v>9</v>
      </c>
      <c r="J171" s="46">
        <v>18</v>
      </c>
      <c r="K171" s="46">
        <v>76</v>
      </c>
      <c r="L171" s="76"/>
      <c r="N171" s="46">
        <v>7</v>
      </c>
      <c r="O171" s="46">
        <v>9</v>
      </c>
      <c r="P171" s="46">
        <v>24</v>
      </c>
      <c r="Q171" s="46">
        <v>90</v>
      </c>
      <c r="R171" s="76"/>
      <c r="T171" s="46">
        <v>9</v>
      </c>
      <c r="U171" s="46">
        <v>32</v>
      </c>
      <c r="V171" s="46">
        <v>59</v>
      </c>
      <c r="W171" s="46">
        <v>192</v>
      </c>
      <c r="X171" s="76"/>
      <c r="Z171" s="46">
        <v>4</v>
      </c>
      <c r="AA171" s="46">
        <v>21</v>
      </c>
      <c r="AB171" s="46">
        <v>38</v>
      </c>
      <c r="AC171" s="46">
        <v>102</v>
      </c>
      <c r="AD171" s="76"/>
      <c r="AF171" s="46">
        <v>61</v>
      </c>
      <c r="AG171" s="76"/>
    </row>
    <row r="172" spans="1:33" ht="15" customHeight="1">
      <c r="A172" s="14">
        <v>1994</v>
      </c>
      <c r="B172" s="46">
        <v>23</v>
      </c>
      <c r="C172" s="46">
        <v>83</v>
      </c>
      <c r="D172" s="46">
        <v>156</v>
      </c>
      <c r="E172" s="46">
        <v>585</v>
      </c>
      <c r="F172" s="78"/>
      <c r="H172" s="46">
        <v>3</v>
      </c>
      <c r="I172" s="46">
        <v>10</v>
      </c>
      <c r="J172" s="46">
        <v>17</v>
      </c>
      <c r="K172" s="46">
        <v>88</v>
      </c>
      <c r="L172" s="76"/>
      <c r="N172" s="46">
        <v>6</v>
      </c>
      <c r="O172" s="46">
        <v>17</v>
      </c>
      <c r="P172" s="46">
        <v>34</v>
      </c>
      <c r="Q172" s="46">
        <v>102</v>
      </c>
      <c r="R172" s="76"/>
      <c r="T172" s="46">
        <v>6</v>
      </c>
      <c r="U172" s="46">
        <v>30</v>
      </c>
      <c r="V172" s="46">
        <v>64</v>
      </c>
      <c r="W172" s="46">
        <v>194</v>
      </c>
      <c r="X172" s="76"/>
      <c r="Z172" s="46">
        <v>8</v>
      </c>
      <c r="AA172" s="46">
        <v>26</v>
      </c>
      <c r="AB172" s="46">
        <v>41</v>
      </c>
      <c r="AC172" s="46">
        <v>123</v>
      </c>
      <c r="AD172" s="76"/>
      <c r="AF172" s="46">
        <v>78</v>
      </c>
      <c r="AG172" s="76"/>
    </row>
    <row r="173" spans="1:33" ht="15" customHeight="1">
      <c r="A173" s="14">
        <v>1995</v>
      </c>
      <c r="B173" s="46">
        <v>23</v>
      </c>
      <c r="C173" s="46">
        <v>94</v>
      </c>
      <c r="D173" s="46">
        <v>176</v>
      </c>
      <c r="E173" s="46">
        <v>549</v>
      </c>
      <c r="F173" s="78"/>
      <c r="H173" s="46">
        <v>0</v>
      </c>
      <c r="I173" s="46">
        <v>11</v>
      </c>
      <c r="J173" s="46">
        <v>26</v>
      </c>
      <c r="K173" s="46">
        <v>86</v>
      </c>
      <c r="L173" s="76"/>
      <c r="N173" s="46">
        <v>7</v>
      </c>
      <c r="O173" s="46">
        <v>20</v>
      </c>
      <c r="P173" s="46">
        <v>27</v>
      </c>
      <c r="Q173" s="46">
        <v>98</v>
      </c>
      <c r="R173" s="76"/>
      <c r="T173" s="46">
        <v>11</v>
      </c>
      <c r="U173" s="46">
        <v>33</v>
      </c>
      <c r="V173" s="46">
        <v>68</v>
      </c>
      <c r="W173" s="46">
        <v>195</v>
      </c>
      <c r="X173" s="76"/>
      <c r="Z173" s="46">
        <v>5</v>
      </c>
      <c r="AA173" s="46">
        <v>30</v>
      </c>
      <c r="AB173" s="46">
        <v>55</v>
      </c>
      <c r="AC173" s="46">
        <v>118</v>
      </c>
      <c r="AD173" s="76"/>
      <c r="AF173" s="46">
        <v>52</v>
      </c>
      <c r="AG173" s="76"/>
    </row>
    <row r="174" spans="1:33" ht="15" customHeight="1">
      <c r="A174" s="14">
        <v>1996</v>
      </c>
      <c r="B174" s="46">
        <v>23</v>
      </c>
      <c r="C174" s="46">
        <v>90</v>
      </c>
      <c r="D174" s="46">
        <v>171</v>
      </c>
      <c r="E174" s="46">
        <v>508</v>
      </c>
      <c r="F174" s="78"/>
      <c r="H174" s="46">
        <v>1</v>
      </c>
      <c r="I174" s="46">
        <v>14</v>
      </c>
      <c r="J174" s="46">
        <v>22</v>
      </c>
      <c r="K174" s="46">
        <v>74</v>
      </c>
      <c r="L174" s="76"/>
      <c r="N174" s="46">
        <v>5</v>
      </c>
      <c r="O174" s="46">
        <v>14</v>
      </c>
      <c r="P174" s="46">
        <v>29</v>
      </c>
      <c r="Q174" s="46">
        <v>88</v>
      </c>
      <c r="R174" s="76"/>
      <c r="T174" s="46">
        <v>7</v>
      </c>
      <c r="U174" s="46">
        <v>37</v>
      </c>
      <c r="V174" s="46">
        <v>69</v>
      </c>
      <c r="W174" s="46">
        <v>169</v>
      </c>
      <c r="X174" s="76"/>
      <c r="Z174" s="46">
        <v>10</v>
      </c>
      <c r="AA174" s="46">
        <v>25</v>
      </c>
      <c r="AB174" s="46">
        <v>51</v>
      </c>
      <c r="AC174" s="46">
        <v>111</v>
      </c>
      <c r="AD174" s="76"/>
      <c r="AF174" s="46">
        <v>66</v>
      </c>
      <c r="AG174" s="76"/>
    </row>
    <row r="175" spans="1:33" ht="15" customHeight="1">
      <c r="A175" s="14">
        <v>1997</v>
      </c>
      <c r="B175" s="46">
        <v>37</v>
      </c>
      <c r="C175" s="46">
        <v>124</v>
      </c>
      <c r="D175" s="46">
        <v>230</v>
      </c>
      <c r="E175" s="46">
        <v>623</v>
      </c>
      <c r="F175" s="78"/>
      <c r="H175" s="46">
        <v>4</v>
      </c>
      <c r="I175" s="46">
        <v>15</v>
      </c>
      <c r="J175" s="46">
        <v>37</v>
      </c>
      <c r="K175" s="46">
        <v>99</v>
      </c>
      <c r="L175" s="76"/>
      <c r="N175" s="46">
        <v>12</v>
      </c>
      <c r="O175" s="46">
        <v>25</v>
      </c>
      <c r="P175" s="46">
        <v>38</v>
      </c>
      <c r="Q175" s="46">
        <v>121</v>
      </c>
      <c r="R175" s="76"/>
      <c r="T175" s="46">
        <v>11</v>
      </c>
      <c r="U175" s="46">
        <v>49</v>
      </c>
      <c r="V175" s="46">
        <v>88</v>
      </c>
      <c r="W175" s="46">
        <v>195</v>
      </c>
      <c r="X175" s="76"/>
      <c r="Z175" s="46">
        <v>10</v>
      </c>
      <c r="AA175" s="46">
        <v>35</v>
      </c>
      <c r="AB175" s="46">
        <v>67</v>
      </c>
      <c r="AC175" s="46">
        <v>134</v>
      </c>
      <c r="AD175" s="76"/>
      <c r="AF175" s="46">
        <v>74</v>
      </c>
      <c r="AG175" s="76"/>
    </row>
    <row r="176" spans="1:33" ht="15" customHeight="1">
      <c r="A176" s="14">
        <v>1998</v>
      </c>
      <c r="B176" s="46">
        <v>42</v>
      </c>
      <c r="C176" s="46">
        <v>124</v>
      </c>
      <c r="D176" s="46">
        <v>211</v>
      </c>
      <c r="E176" s="46">
        <v>670</v>
      </c>
      <c r="F176" s="78"/>
      <c r="H176" s="46">
        <v>3</v>
      </c>
      <c r="I176" s="46">
        <v>21</v>
      </c>
      <c r="J176" s="46">
        <v>30</v>
      </c>
      <c r="K176" s="46">
        <v>104</v>
      </c>
      <c r="L176" s="76"/>
      <c r="N176" s="46">
        <v>10</v>
      </c>
      <c r="O176" s="46">
        <v>30</v>
      </c>
      <c r="P176" s="46">
        <v>43</v>
      </c>
      <c r="Q176" s="46">
        <v>118</v>
      </c>
      <c r="R176" s="76"/>
      <c r="T176" s="46">
        <v>16</v>
      </c>
      <c r="U176" s="46">
        <v>41</v>
      </c>
      <c r="V176" s="46">
        <v>76</v>
      </c>
      <c r="W176" s="46">
        <v>214</v>
      </c>
      <c r="X176" s="76"/>
      <c r="Z176" s="46">
        <v>13</v>
      </c>
      <c r="AA176" s="46">
        <v>32</v>
      </c>
      <c r="AB176" s="46">
        <v>62</v>
      </c>
      <c r="AC176" s="46">
        <v>153</v>
      </c>
      <c r="AD176" s="76"/>
      <c r="AF176" s="46">
        <v>81</v>
      </c>
      <c r="AG176" s="76"/>
    </row>
    <row r="177" spans="1:33" ht="15" customHeight="1">
      <c r="A177" s="14">
        <v>1999</v>
      </c>
      <c r="B177" s="46">
        <v>54</v>
      </c>
      <c r="C177" s="46">
        <v>158</v>
      </c>
      <c r="D177" s="46">
        <v>264</v>
      </c>
      <c r="E177" s="46">
        <v>785</v>
      </c>
      <c r="F177" s="78"/>
      <c r="H177" s="46">
        <v>6</v>
      </c>
      <c r="I177" s="46">
        <v>20</v>
      </c>
      <c r="J177" s="46">
        <v>37</v>
      </c>
      <c r="K177" s="46">
        <v>133</v>
      </c>
      <c r="L177" s="76"/>
      <c r="N177" s="46">
        <v>14</v>
      </c>
      <c r="O177" s="46">
        <v>40</v>
      </c>
      <c r="P177" s="46">
        <v>58</v>
      </c>
      <c r="Q177" s="46">
        <v>155</v>
      </c>
      <c r="R177" s="76"/>
      <c r="T177" s="46">
        <v>17</v>
      </c>
      <c r="U177" s="46">
        <v>49</v>
      </c>
      <c r="V177" s="46">
        <v>91</v>
      </c>
      <c r="W177" s="46">
        <v>235</v>
      </c>
      <c r="X177" s="76"/>
      <c r="Z177" s="46">
        <v>17</v>
      </c>
      <c r="AA177" s="46">
        <v>49</v>
      </c>
      <c r="AB177" s="46">
        <v>78</v>
      </c>
      <c r="AC177" s="46">
        <v>172</v>
      </c>
      <c r="AD177" s="76"/>
      <c r="AF177" s="46">
        <v>90</v>
      </c>
      <c r="AG177" s="76"/>
    </row>
    <row r="178" spans="1:33" ht="15" customHeight="1">
      <c r="A178" s="14">
        <v>2000</v>
      </c>
      <c r="B178" s="46">
        <v>75</v>
      </c>
      <c r="C178" s="46">
        <v>150</v>
      </c>
      <c r="D178" s="46">
        <v>274</v>
      </c>
      <c r="E178" s="46">
        <v>737</v>
      </c>
      <c r="F178" s="78"/>
      <c r="H178" s="46">
        <v>8</v>
      </c>
      <c r="I178" s="46">
        <v>15</v>
      </c>
      <c r="J178" s="46">
        <v>38</v>
      </c>
      <c r="K178" s="46">
        <v>140</v>
      </c>
      <c r="L178" s="76"/>
      <c r="N178" s="46">
        <v>20</v>
      </c>
      <c r="O178" s="46">
        <v>33</v>
      </c>
      <c r="P178" s="46">
        <v>62</v>
      </c>
      <c r="Q178" s="46">
        <v>144</v>
      </c>
      <c r="R178" s="76"/>
      <c r="T178" s="46">
        <v>24</v>
      </c>
      <c r="U178" s="46">
        <v>52</v>
      </c>
      <c r="V178" s="46">
        <v>95</v>
      </c>
      <c r="W178" s="46">
        <v>207</v>
      </c>
      <c r="X178" s="76"/>
      <c r="Z178" s="46">
        <v>23</v>
      </c>
      <c r="AA178" s="46">
        <v>50</v>
      </c>
      <c r="AB178" s="46">
        <v>79</v>
      </c>
      <c r="AC178" s="46">
        <v>164</v>
      </c>
      <c r="AD178" s="76"/>
      <c r="AF178" s="46">
        <v>82</v>
      </c>
      <c r="AG178" s="76"/>
    </row>
    <row r="179" spans="1:33" ht="15" customHeight="1">
      <c r="A179" s="14">
        <v>2001</v>
      </c>
      <c r="B179" s="46">
        <v>83</v>
      </c>
      <c r="C179" s="46">
        <v>165</v>
      </c>
      <c r="D179" s="46">
        <v>275</v>
      </c>
      <c r="E179" s="46">
        <v>718</v>
      </c>
      <c r="F179" s="78"/>
      <c r="H179" s="46">
        <v>15</v>
      </c>
      <c r="I179" s="46">
        <v>23</v>
      </c>
      <c r="J179" s="46">
        <v>46</v>
      </c>
      <c r="K179" s="46">
        <v>127</v>
      </c>
      <c r="L179" s="76"/>
      <c r="N179" s="46">
        <v>22</v>
      </c>
      <c r="O179" s="46">
        <v>37</v>
      </c>
      <c r="P179" s="46">
        <v>56</v>
      </c>
      <c r="Q179" s="46">
        <v>139</v>
      </c>
      <c r="R179" s="76"/>
      <c r="T179" s="46">
        <v>24</v>
      </c>
      <c r="U179" s="46">
        <v>52</v>
      </c>
      <c r="V179" s="46">
        <v>88</v>
      </c>
      <c r="W179" s="46">
        <v>206</v>
      </c>
      <c r="X179" s="76"/>
      <c r="Z179" s="46">
        <v>22</v>
      </c>
      <c r="AA179" s="46">
        <v>53</v>
      </c>
      <c r="AB179" s="46">
        <v>85</v>
      </c>
      <c r="AC179" s="46">
        <v>154</v>
      </c>
      <c r="AD179" s="76"/>
      <c r="AF179" s="46">
        <v>92</v>
      </c>
      <c r="AG179" s="76"/>
    </row>
    <row r="180" spans="1:33" ht="15" customHeight="1">
      <c r="A180" s="14">
        <v>2002</v>
      </c>
      <c r="B180" s="46">
        <v>93</v>
      </c>
      <c r="C180" s="46">
        <v>194</v>
      </c>
      <c r="D180" s="46">
        <v>320</v>
      </c>
      <c r="E180" s="46">
        <v>725</v>
      </c>
      <c r="F180" s="78"/>
      <c r="H180" s="46">
        <v>19</v>
      </c>
      <c r="I180" s="46">
        <v>39</v>
      </c>
      <c r="J180" s="46">
        <v>67</v>
      </c>
      <c r="K180" s="46">
        <v>144</v>
      </c>
      <c r="L180" s="76"/>
      <c r="N180" s="46">
        <v>26</v>
      </c>
      <c r="O180" s="46">
        <v>45</v>
      </c>
      <c r="P180" s="46">
        <v>71</v>
      </c>
      <c r="Q180" s="46">
        <v>138</v>
      </c>
      <c r="R180" s="76"/>
      <c r="T180" s="46">
        <v>27</v>
      </c>
      <c r="U180" s="46">
        <v>60</v>
      </c>
      <c r="V180" s="46">
        <v>104</v>
      </c>
      <c r="W180" s="46">
        <v>205</v>
      </c>
      <c r="X180" s="76"/>
      <c r="Z180" s="46">
        <v>21</v>
      </c>
      <c r="AA180" s="46">
        <v>50</v>
      </c>
      <c r="AB180" s="46">
        <v>78</v>
      </c>
      <c r="AC180" s="46">
        <v>150</v>
      </c>
      <c r="AD180" s="76"/>
      <c r="AF180" s="46">
        <v>88</v>
      </c>
      <c r="AG180" s="76"/>
    </row>
    <row r="181" spans="1:33" ht="15" customHeight="1">
      <c r="A181" s="14">
        <v>2003</v>
      </c>
      <c r="B181" s="46">
        <v>114</v>
      </c>
      <c r="C181" s="46">
        <v>195</v>
      </c>
      <c r="D181" s="46">
        <v>328</v>
      </c>
      <c r="E181" s="46">
        <v>738</v>
      </c>
      <c r="F181" s="78"/>
      <c r="H181" s="46">
        <v>20</v>
      </c>
      <c r="I181" s="46">
        <v>38</v>
      </c>
      <c r="J181" s="46">
        <v>72</v>
      </c>
      <c r="K181" s="46">
        <v>138</v>
      </c>
      <c r="L181" s="76"/>
      <c r="N181" s="46">
        <v>30</v>
      </c>
      <c r="O181" s="46">
        <v>47</v>
      </c>
      <c r="P181" s="46">
        <v>72</v>
      </c>
      <c r="Q181" s="46">
        <v>149</v>
      </c>
      <c r="R181" s="76"/>
      <c r="T181" s="46">
        <v>34</v>
      </c>
      <c r="U181" s="46">
        <v>61</v>
      </c>
      <c r="V181" s="46">
        <v>100</v>
      </c>
      <c r="W181" s="46">
        <v>201</v>
      </c>
      <c r="X181" s="76"/>
      <c r="Z181" s="46">
        <v>30</v>
      </c>
      <c r="AA181" s="46">
        <v>49</v>
      </c>
      <c r="AB181" s="46">
        <v>84</v>
      </c>
      <c r="AC181" s="46">
        <v>161</v>
      </c>
      <c r="AD181" s="76"/>
      <c r="AF181" s="46">
        <v>89</v>
      </c>
      <c r="AG181" s="76"/>
    </row>
    <row r="182" spans="1:33" ht="15" customHeight="1">
      <c r="A182" s="14">
        <v>2004</v>
      </c>
      <c r="B182" s="46">
        <v>138</v>
      </c>
      <c r="C182" s="46">
        <v>206</v>
      </c>
      <c r="D182" s="46">
        <v>346</v>
      </c>
      <c r="E182" s="46">
        <v>724</v>
      </c>
      <c r="F182" s="78"/>
      <c r="H182" s="46">
        <v>24</v>
      </c>
      <c r="I182" s="46">
        <v>42</v>
      </c>
      <c r="J182" s="46">
        <v>73</v>
      </c>
      <c r="K182" s="46">
        <v>143</v>
      </c>
      <c r="L182" s="76"/>
      <c r="N182" s="46">
        <v>34</v>
      </c>
      <c r="O182" s="46">
        <v>51</v>
      </c>
      <c r="P182" s="46">
        <v>78</v>
      </c>
      <c r="Q182" s="46">
        <v>145</v>
      </c>
      <c r="R182" s="76"/>
      <c r="T182" s="46">
        <v>41</v>
      </c>
      <c r="U182" s="46">
        <v>56</v>
      </c>
      <c r="V182" s="46">
        <v>98</v>
      </c>
      <c r="W182" s="46">
        <v>189</v>
      </c>
      <c r="X182" s="76"/>
      <c r="Z182" s="46">
        <v>39</v>
      </c>
      <c r="AA182" s="46">
        <v>57</v>
      </c>
      <c r="AB182" s="46">
        <v>97</v>
      </c>
      <c r="AC182" s="46">
        <v>155</v>
      </c>
      <c r="AD182" s="76"/>
      <c r="AF182" s="46">
        <v>92</v>
      </c>
      <c r="AG182" s="76"/>
    </row>
    <row r="183" spans="1:33" ht="15" customHeight="1">
      <c r="A183" s="14">
        <v>2005</v>
      </c>
      <c r="B183" s="47">
        <v>116</v>
      </c>
      <c r="C183" s="47">
        <v>204</v>
      </c>
      <c r="D183" s="47">
        <v>385</v>
      </c>
      <c r="E183" s="47">
        <v>697</v>
      </c>
      <c r="F183" s="78"/>
      <c r="H183" s="46">
        <v>16</v>
      </c>
      <c r="I183" s="46">
        <v>32</v>
      </c>
      <c r="J183" s="46">
        <v>68</v>
      </c>
      <c r="K183" s="46">
        <v>126</v>
      </c>
      <c r="L183" s="76"/>
      <c r="N183" s="46">
        <v>30</v>
      </c>
      <c r="O183" s="46">
        <v>48</v>
      </c>
      <c r="P183" s="46">
        <v>95</v>
      </c>
      <c r="Q183" s="46">
        <v>133</v>
      </c>
      <c r="R183" s="76"/>
      <c r="T183" s="46">
        <v>39</v>
      </c>
      <c r="U183" s="46">
        <v>63</v>
      </c>
      <c r="V183" s="46">
        <v>121</v>
      </c>
      <c r="W183" s="46">
        <v>186</v>
      </c>
      <c r="X183" s="76"/>
      <c r="Z183" s="46">
        <v>31</v>
      </c>
      <c r="AA183" s="46">
        <v>61</v>
      </c>
      <c r="AB183" s="46">
        <v>101</v>
      </c>
      <c r="AC183" s="46">
        <v>162</v>
      </c>
      <c r="AD183" s="76"/>
      <c r="AF183" s="46">
        <v>90</v>
      </c>
      <c r="AG183" s="76"/>
    </row>
    <row r="184" spans="1:33" ht="15" customHeight="1">
      <c r="A184" s="14">
        <v>2006</v>
      </c>
      <c r="B184" s="47">
        <v>121</v>
      </c>
      <c r="C184" s="47">
        <v>208</v>
      </c>
      <c r="D184" s="47">
        <v>362</v>
      </c>
      <c r="E184" s="47">
        <v>666</v>
      </c>
      <c r="F184" s="78"/>
      <c r="H184" s="46">
        <v>16</v>
      </c>
      <c r="I184" s="46">
        <v>32</v>
      </c>
      <c r="J184" s="46">
        <v>60</v>
      </c>
      <c r="K184" s="46">
        <v>113</v>
      </c>
      <c r="L184" s="76"/>
      <c r="N184" s="46">
        <v>30</v>
      </c>
      <c r="O184" s="46">
        <v>49</v>
      </c>
      <c r="P184" s="46">
        <v>78</v>
      </c>
      <c r="Q184" s="46">
        <v>130</v>
      </c>
      <c r="R184" s="76"/>
      <c r="T184" s="46">
        <v>39</v>
      </c>
      <c r="U184" s="46">
        <v>66</v>
      </c>
      <c r="V184" s="46">
        <v>126</v>
      </c>
      <c r="W184" s="46">
        <v>189</v>
      </c>
      <c r="X184" s="76"/>
      <c r="Z184" s="46">
        <v>36</v>
      </c>
      <c r="AA184" s="46">
        <v>61</v>
      </c>
      <c r="AB184" s="46">
        <v>98</v>
      </c>
      <c r="AC184" s="46">
        <v>151</v>
      </c>
      <c r="AD184" s="76"/>
      <c r="AF184" s="46">
        <v>83</v>
      </c>
      <c r="AG184" s="76"/>
    </row>
    <row r="185" spans="1:33" ht="15" customHeight="1">
      <c r="A185" s="14">
        <v>2007</v>
      </c>
      <c r="B185" s="47">
        <v>129</v>
      </c>
      <c r="C185" s="47">
        <v>213</v>
      </c>
      <c r="D185" s="47">
        <v>371</v>
      </c>
      <c r="E185" s="47">
        <v>613</v>
      </c>
      <c r="F185" s="78"/>
      <c r="H185" s="46">
        <v>23</v>
      </c>
      <c r="I185" s="46">
        <v>35</v>
      </c>
      <c r="J185" s="46">
        <v>77</v>
      </c>
      <c r="K185" s="46">
        <v>107</v>
      </c>
      <c r="L185" s="76"/>
      <c r="N185" s="46">
        <v>27</v>
      </c>
      <c r="O185" s="46">
        <v>49</v>
      </c>
      <c r="P185" s="46">
        <v>91</v>
      </c>
      <c r="Q185" s="46">
        <v>121</v>
      </c>
      <c r="R185" s="76"/>
      <c r="T185" s="46">
        <v>41</v>
      </c>
      <c r="U185" s="46">
        <v>68</v>
      </c>
      <c r="V185" s="46">
        <v>109</v>
      </c>
      <c r="W185" s="46">
        <v>163</v>
      </c>
      <c r="X185" s="76"/>
      <c r="Z185" s="46">
        <v>38</v>
      </c>
      <c r="AA185" s="46">
        <v>61</v>
      </c>
      <c r="AB185" s="46">
        <v>94</v>
      </c>
      <c r="AC185" s="46">
        <v>141</v>
      </c>
      <c r="AD185" s="76"/>
      <c r="AF185" s="46">
        <v>81</v>
      </c>
      <c r="AG185" s="76"/>
    </row>
    <row r="186" spans="1:33" ht="15" customHeight="1">
      <c r="A186" s="14">
        <v>2008</v>
      </c>
      <c r="B186" s="47">
        <v>126</v>
      </c>
      <c r="C186" s="47">
        <v>205</v>
      </c>
      <c r="D186" s="47">
        <v>347</v>
      </c>
      <c r="E186" s="47">
        <v>615</v>
      </c>
      <c r="F186" s="78"/>
      <c r="H186" s="46">
        <v>18</v>
      </c>
      <c r="I186" s="46">
        <v>32</v>
      </c>
      <c r="J186" s="46">
        <v>56</v>
      </c>
      <c r="K186" s="46">
        <v>99</v>
      </c>
      <c r="L186" s="76"/>
      <c r="N186" s="46">
        <v>36</v>
      </c>
      <c r="O186" s="46">
        <v>56</v>
      </c>
      <c r="P186" s="46">
        <v>91</v>
      </c>
      <c r="Q186" s="46">
        <v>127</v>
      </c>
      <c r="R186" s="76"/>
      <c r="T186" s="46">
        <v>39</v>
      </c>
      <c r="U186" s="46">
        <v>62</v>
      </c>
      <c r="V186" s="46">
        <v>117</v>
      </c>
      <c r="W186" s="46">
        <v>160</v>
      </c>
      <c r="X186" s="76"/>
      <c r="Z186" s="46">
        <v>33</v>
      </c>
      <c r="AA186" s="46">
        <v>55</v>
      </c>
      <c r="AB186" s="46">
        <v>83</v>
      </c>
      <c r="AC186" s="46">
        <v>145</v>
      </c>
      <c r="AD186" s="76"/>
      <c r="AF186" s="46">
        <v>84</v>
      </c>
      <c r="AG186" s="76"/>
    </row>
    <row r="187" spans="1:33" ht="15" customHeight="1">
      <c r="A187" s="14">
        <v>2009</v>
      </c>
      <c r="B187" s="47">
        <v>127</v>
      </c>
      <c r="C187" s="47">
        <v>226</v>
      </c>
      <c r="D187" s="47">
        <v>367</v>
      </c>
      <c r="E187" s="47">
        <v>621</v>
      </c>
      <c r="F187" s="78"/>
      <c r="H187" s="46">
        <v>23</v>
      </c>
      <c r="I187" s="46">
        <v>42</v>
      </c>
      <c r="J187" s="46">
        <v>70</v>
      </c>
      <c r="K187" s="46">
        <v>114</v>
      </c>
      <c r="L187" s="76"/>
      <c r="N187" s="46">
        <v>31</v>
      </c>
      <c r="O187" s="46">
        <v>62</v>
      </c>
      <c r="P187" s="46">
        <v>87</v>
      </c>
      <c r="Q187" s="46">
        <v>124</v>
      </c>
      <c r="R187" s="76"/>
      <c r="T187" s="46">
        <v>37</v>
      </c>
      <c r="U187" s="46">
        <v>58</v>
      </c>
      <c r="V187" s="46">
        <v>112</v>
      </c>
      <c r="W187" s="46">
        <v>161</v>
      </c>
      <c r="X187" s="76"/>
      <c r="Z187" s="46">
        <v>36</v>
      </c>
      <c r="AA187" s="46">
        <v>64</v>
      </c>
      <c r="AB187" s="46">
        <v>98</v>
      </c>
      <c r="AC187" s="46">
        <v>142</v>
      </c>
      <c r="AD187" s="76"/>
      <c r="AF187" s="46">
        <v>80</v>
      </c>
      <c r="AG187" s="76"/>
    </row>
    <row r="188" spans="1:33" ht="15" customHeight="1">
      <c r="A188" s="14">
        <v>2010</v>
      </c>
      <c r="B188" s="47">
        <v>103</v>
      </c>
      <c r="C188" s="47">
        <v>184</v>
      </c>
      <c r="D188" s="47">
        <v>350</v>
      </c>
      <c r="E188" s="47">
        <v>658</v>
      </c>
      <c r="F188" s="78"/>
      <c r="H188" s="46">
        <v>21</v>
      </c>
      <c r="I188" s="46">
        <v>28</v>
      </c>
      <c r="J188" s="46">
        <v>62</v>
      </c>
      <c r="K188" s="46">
        <v>106</v>
      </c>
      <c r="L188" s="76"/>
      <c r="N188" s="46">
        <v>23</v>
      </c>
      <c r="O188" s="46">
        <v>45</v>
      </c>
      <c r="P188" s="46">
        <v>91</v>
      </c>
      <c r="Q188" s="46">
        <v>125</v>
      </c>
      <c r="R188" s="76"/>
      <c r="T188" s="46">
        <v>32</v>
      </c>
      <c r="U188" s="46">
        <v>57</v>
      </c>
      <c r="V188" s="46">
        <v>105</v>
      </c>
      <c r="W188" s="46">
        <v>168</v>
      </c>
      <c r="X188" s="76"/>
      <c r="Z188" s="46">
        <v>27</v>
      </c>
      <c r="AA188" s="46">
        <v>54</v>
      </c>
      <c r="AB188" s="46">
        <v>92</v>
      </c>
      <c r="AC188" s="46">
        <v>168</v>
      </c>
      <c r="AD188" s="76"/>
      <c r="AF188" s="46">
        <v>91</v>
      </c>
      <c r="AG188" s="76"/>
    </row>
    <row r="189" spans="2:33" ht="15" customHeight="1">
      <c r="B189" s="44"/>
      <c r="C189" s="44"/>
      <c r="D189" s="44"/>
      <c r="E189" s="44"/>
      <c r="F189" s="43"/>
      <c r="I189" s="44"/>
      <c r="J189" s="44"/>
      <c r="K189" s="44"/>
      <c r="L189" s="43"/>
      <c r="N189" s="44"/>
      <c r="O189" s="44"/>
      <c r="P189" s="44"/>
      <c r="Q189" s="44"/>
      <c r="R189" s="43"/>
      <c r="T189" s="44"/>
      <c r="U189" s="44"/>
      <c r="V189" s="44"/>
      <c r="W189" s="44"/>
      <c r="X189" s="43"/>
      <c r="Z189" s="44"/>
      <c r="AA189" s="44"/>
      <c r="AB189" s="44"/>
      <c r="AC189" s="44"/>
      <c r="AD189" s="43"/>
      <c r="AF189" s="44"/>
      <c r="AG189" s="43"/>
    </row>
    <row r="190" spans="2:33" ht="15" customHeight="1">
      <c r="B190" s="44"/>
      <c r="C190" s="44"/>
      <c r="D190" s="44"/>
      <c r="E190" s="44"/>
      <c r="F190" s="43"/>
      <c r="H190" s="44"/>
      <c r="I190" s="44"/>
      <c r="J190" s="44"/>
      <c r="K190" s="44"/>
      <c r="L190" s="43"/>
      <c r="N190" s="44"/>
      <c r="O190" s="44"/>
      <c r="P190" s="44"/>
      <c r="Q190" s="44"/>
      <c r="R190" s="43"/>
      <c r="T190" s="44"/>
      <c r="U190" s="44"/>
      <c r="V190" s="44"/>
      <c r="W190" s="44"/>
      <c r="X190" s="43"/>
      <c r="Z190" s="44"/>
      <c r="AA190" s="44"/>
      <c r="AB190" s="44"/>
      <c r="AC190" s="44"/>
      <c r="AD190" s="43"/>
      <c r="AF190" s="44"/>
      <c r="AG190" s="43"/>
    </row>
    <row r="191" spans="2:33" ht="15" customHeight="1">
      <c r="B191" s="44"/>
      <c r="C191" s="44"/>
      <c r="D191" s="44"/>
      <c r="E191" s="44"/>
      <c r="F191" s="43"/>
      <c r="H191" s="44"/>
      <c r="I191" s="44"/>
      <c r="J191" s="44"/>
      <c r="K191" s="44"/>
      <c r="L191" s="43"/>
      <c r="N191" s="44"/>
      <c r="O191" s="44"/>
      <c r="P191" s="44"/>
      <c r="Q191" s="44"/>
      <c r="R191" s="43"/>
      <c r="T191" s="44"/>
      <c r="U191" s="44"/>
      <c r="V191" s="44"/>
      <c r="W191" s="44"/>
      <c r="X191" s="43"/>
      <c r="Z191" s="44"/>
      <c r="AA191" s="44"/>
      <c r="AB191" s="44"/>
      <c r="AC191" s="44"/>
      <c r="AD191" s="43"/>
      <c r="AF191" s="44"/>
      <c r="AG191" s="43"/>
    </row>
    <row r="192" spans="1:32" ht="15" customHeight="1">
      <c r="A192" s="14" t="s">
        <v>121</v>
      </c>
      <c r="B192" s="14" t="s">
        <v>84</v>
      </c>
      <c r="C192" s="14" t="s">
        <v>83</v>
      </c>
      <c r="D192" s="14">
        <v>432</v>
      </c>
      <c r="E192" s="14">
        <v>144</v>
      </c>
      <c r="H192" s="29" t="s">
        <v>84</v>
      </c>
      <c r="I192" s="29" t="s">
        <v>83</v>
      </c>
      <c r="J192" s="29">
        <v>432</v>
      </c>
      <c r="K192" s="29">
        <v>144</v>
      </c>
      <c r="N192" s="29" t="s">
        <v>84</v>
      </c>
      <c r="O192" s="29" t="s">
        <v>83</v>
      </c>
      <c r="P192" s="29">
        <v>432</v>
      </c>
      <c r="Q192" s="29">
        <v>144</v>
      </c>
      <c r="T192" s="29" t="s">
        <v>84</v>
      </c>
      <c r="U192" s="29" t="s">
        <v>83</v>
      </c>
      <c r="V192" s="29">
        <v>432</v>
      </c>
      <c r="W192" s="29">
        <v>144</v>
      </c>
      <c r="Z192" s="29" t="s">
        <v>84</v>
      </c>
      <c r="AA192" s="29" t="s">
        <v>83</v>
      </c>
      <c r="AB192" s="29">
        <v>432</v>
      </c>
      <c r="AC192" s="29">
        <v>144</v>
      </c>
      <c r="AF192" s="33">
        <v>144</v>
      </c>
    </row>
    <row r="193" spans="1:33" ht="15" customHeight="1">
      <c r="A193" s="14">
        <v>1987</v>
      </c>
      <c r="B193" s="70">
        <f aca="true" t="shared" si="49" ref="B193:D208">B165/B165</f>
        <v>1</v>
      </c>
      <c r="C193" s="70">
        <f t="shared" si="49"/>
        <v>1</v>
      </c>
      <c r="D193" s="70">
        <f t="shared" si="49"/>
        <v>1</v>
      </c>
      <c r="E193" s="70">
        <f>E165/E165</f>
        <v>1</v>
      </c>
      <c r="F193" s="73" t="s">
        <v>132</v>
      </c>
      <c r="H193" s="70">
        <f aca="true" t="shared" si="50" ref="H193:J208">H165/B165</f>
        <v>0</v>
      </c>
      <c r="I193" s="70">
        <f t="shared" si="50"/>
        <v>0.16470588235294117</v>
      </c>
      <c r="J193" s="70">
        <f t="shared" si="50"/>
        <v>0.16071428571428573</v>
      </c>
      <c r="K193" s="70">
        <f>K165/E165</f>
        <v>0.15444015444015444</v>
      </c>
      <c r="L193" s="73" t="s">
        <v>133</v>
      </c>
      <c r="N193" s="70">
        <f aca="true" t="shared" si="51" ref="N193:P208">N165/B165</f>
        <v>0</v>
      </c>
      <c r="O193" s="70">
        <f t="shared" si="51"/>
        <v>0.21176470588235294</v>
      </c>
      <c r="P193" s="70">
        <f t="shared" si="51"/>
        <v>0.16071428571428573</v>
      </c>
      <c r="Q193" s="70">
        <f>Q165/E165</f>
        <v>0.15186615186615188</v>
      </c>
      <c r="R193" s="73" t="s">
        <v>134</v>
      </c>
      <c r="T193" s="70">
        <f aca="true" t="shared" si="52" ref="T193:V208">T165/B165</f>
        <v>0.7142857142857143</v>
      </c>
      <c r="U193" s="70">
        <f t="shared" si="52"/>
        <v>0.35294117647058826</v>
      </c>
      <c r="V193" s="70">
        <f t="shared" si="52"/>
        <v>0.3482142857142857</v>
      </c>
      <c r="W193" s="70">
        <f>W165/E165</f>
        <v>0.31016731016731014</v>
      </c>
      <c r="X193" s="73" t="s">
        <v>135</v>
      </c>
      <c r="Z193" s="70">
        <f aca="true" t="shared" si="53" ref="Z193:AB208">Z165/B165</f>
        <v>0.2857142857142857</v>
      </c>
      <c r="AA193" s="70">
        <f t="shared" si="53"/>
        <v>0.27058823529411763</v>
      </c>
      <c r="AB193" s="70">
        <f t="shared" si="53"/>
        <v>0.33035714285714285</v>
      </c>
      <c r="AC193" s="70">
        <f>AC165/E165</f>
        <v>0.23680823680823682</v>
      </c>
      <c r="AD193" s="73" t="s">
        <v>136</v>
      </c>
      <c r="AF193" s="70">
        <f>AF165/E165</f>
        <v>0.14671814671814673</v>
      </c>
      <c r="AG193" s="73" t="s">
        <v>137</v>
      </c>
    </row>
    <row r="194" spans="1:33" ht="15" customHeight="1">
      <c r="A194" s="14">
        <v>1988</v>
      </c>
      <c r="B194" s="70">
        <f t="shared" si="49"/>
        <v>1</v>
      </c>
      <c r="C194" s="70">
        <f t="shared" si="49"/>
        <v>1</v>
      </c>
      <c r="D194" s="70">
        <f t="shared" si="49"/>
        <v>1</v>
      </c>
      <c r="E194" s="70">
        <f aca="true" t="shared" si="54" ref="E194:E216">E166/E166</f>
        <v>1</v>
      </c>
      <c r="F194" s="74"/>
      <c r="H194" s="70">
        <f t="shared" si="50"/>
        <v>0</v>
      </c>
      <c r="I194" s="70">
        <f t="shared" si="50"/>
        <v>0.11764705882352941</v>
      </c>
      <c r="J194" s="70">
        <f t="shared" si="50"/>
        <v>0.1415929203539823</v>
      </c>
      <c r="K194" s="70">
        <f aca="true" t="shared" si="55" ref="K194:K216">K166/E166</f>
        <v>0.15835411471321695</v>
      </c>
      <c r="L194" s="74"/>
      <c r="N194" s="70">
        <f t="shared" si="51"/>
        <v>0.35714285714285715</v>
      </c>
      <c r="O194" s="70">
        <f t="shared" si="51"/>
        <v>0.17647058823529413</v>
      </c>
      <c r="P194" s="70">
        <f t="shared" si="51"/>
        <v>0.1415929203539823</v>
      </c>
      <c r="Q194" s="70">
        <f aca="true" t="shared" si="56" ref="Q194:Q216">Q166/E166</f>
        <v>0.1571072319201995</v>
      </c>
      <c r="R194" s="74"/>
      <c r="T194" s="70">
        <f t="shared" si="52"/>
        <v>0.21428571428571427</v>
      </c>
      <c r="U194" s="70">
        <f t="shared" si="52"/>
        <v>0.38235294117647056</v>
      </c>
      <c r="V194" s="70">
        <f t="shared" si="52"/>
        <v>0.4026548672566372</v>
      </c>
      <c r="W194" s="70">
        <f aca="true" t="shared" si="57" ref="W194:W216">W166/E166</f>
        <v>0.29301745635910226</v>
      </c>
      <c r="X194" s="74"/>
      <c r="Z194" s="70">
        <f t="shared" si="53"/>
        <v>0.42857142857142855</v>
      </c>
      <c r="AA194" s="70">
        <f t="shared" si="53"/>
        <v>0.3235294117647059</v>
      </c>
      <c r="AB194" s="70">
        <f t="shared" si="53"/>
        <v>0.3141592920353982</v>
      </c>
      <c r="AC194" s="70">
        <f aca="true" t="shared" si="58" ref="AC194:AC216">AC166/E166</f>
        <v>0.24064837905236908</v>
      </c>
      <c r="AD194" s="74"/>
      <c r="AF194" s="70">
        <f aca="true" t="shared" si="59" ref="AF194:AF216">AF166/E166</f>
        <v>0.15087281795511223</v>
      </c>
      <c r="AG194" s="74"/>
    </row>
    <row r="195" spans="1:33" ht="15" customHeight="1">
      <c r="A195" s="14">
        <v>1989</v>
      </c>
      <c r="B195" s="70">
        <f t="shared" si="49"/>
        <v>1</v>
      </c>
      <c r="C195" s="70">
        <f t="shared" si="49"/>
        <v>1</v>
      </c>
      <c r="D195" s="70">
        <f t="shared" si="49"/>
        <v>1</v>
      </c>
      <c r="E195" s="70">
        <f t="shared" si="54"/>
        <v>1</v>
      </c>
      <c r="F195" s="74"/>
      <c r="H195" s="70">
        <f t="shared" si="50"/>
        <v>0.19230769230769232</v>
      </c>
      <c r="I195" s="70">
        <f t="shared" si="50"/>
        <v>0.15151515151515152</v>
      </c>
      <c r="J195" s="70">
        <f t="shared" si="50"/>
        <v>0.1796116504854369</v>
      </c>
      <c r="K195" s="70">
        <f t="shared" si="55"/>
        <v>0.15789473684210525</v>
      </c>
      <c r="L195" s="74"/>
      <c r="N195" s="70">
        <f t="shared" si="51"/>
        <v>0.2692307692307692</v>
      </c>
      <c r="O195" s="70">
        <f t="shared" si="51"/>
        <v>0.1717171717171717</v>
      </c>
      <c r="P195" s="70">
        <f t="shared" si="51"/>
        <v>0.16990291262135923</v>
      </c>
      <c r="Q195" s="70">
        <f t="shared" si="56"/>
        <v>0.18045112781954886</v>
      </c>
      <c r="R195" s="74"/>
      <c r="T195" s="70">
        <f t="shared" si="52"/>
        <v>0.23076923076923078</v>
      </c>
      <c r="U195" s="70">
        <f t="shared" si="52"/>
        <v>0.41414141414141414</v>
      </c>
      <c r="V195" s="70">
        <f t="shared" si="52"/>
        <v>0.41262135922330095</v>
      </c>
      <c r="W195" s="70">
        <f t="shared" si="57"/>
        <v>0.2932330827067669</v>
      </c>
      <c r="X195" s="74"/>
      <c r="Z195" s="70">
        <f t="shared" si="53"/>
        <v>0.3076923076923077</v>
      </c>
      <c r="AA195" s="70">
        <f t="shared" si="53"/>
        <v>0.26262626262626265</v>
      </c>
      <c r="AB195" s="70">
        <f t="shared" si="53"/>
        <v>0.23786407766990292</v>
      </c>
      <c r="AC195" s="70">
        <f t="shared" si="58"/>
        <v>0.22556390977443608</v>
      </c>
      <c r="AD195" s="74"/>
      <c r="AF195" s="70">
        <f t="shared" si="59"/>
        <v>0.14285714285714285</v>
      </c>
      <c r="AG195" s="74"/>
    </row>
    <row r="196" spans="1:33" ht="15" customHeight="1">
      <c r="A196" s="14">
        <v>1990</v>
      </c>
      <c r="B196" s="70">
        <f t="shared" si="49"/>
        <v>1</v>
      </c>
      <c r="C196" s="70">
        <f t="shared" si="49"/>
        <v>1</v>
      </c>
      <c r="D196" s="70">
        <f t="shared" si="49"/>
        <v>1</v>
      </c>
      <c r="E196" s="70">
        <f t="shared" si="54"/>
        <v>1</v>
      </c>
      <c r="F196" s="74"/>
      <c r="H196" s="70">
        <f t="shared" si="50"/>
        <v>0.2</v>
      </c>
      <c r="I196" s="70">
        <f t="shared" si="50"/>
        <v>0.14285714285714285</v>
      </c>
      <c r="J196" s="70">
        <f t="shared" si="50"/>
        <v>0.12777777777777777</v>
      </c>
      <c r="K196" s="70">
        <f t="shared" si="55"/>
        <v>0.153954802259887</v>
      </c>
      <c r="L196" s="74"/>
      <c r="N196" s="70">
        <f t="shared" si="51"/>
        <v>0.3</v>
      </c>
      <c r="O196" s="70">
        <f t="shared" si="51"/>
        <v>0.25</v>
      </c>
      <c r="P196" s="70">
        <f t="shared" si="51"/>
        <v>0.17777777777777778</v>
      </c>
      <c r="Q196" s="70">
        <f t="shared" si="56"/>
        <v>0.1807909604519774</v>
      </c>
      <c r="R196" s="74"/>
      <c r="T196" s="70">
        <f t="shared" si="52"/>
        <v>0.23333333333333334</v>
      </c>
      <c r="U196" s="70">
        <f t="shared" si="52"/>
        <v>0.35714285714285715</v>
      </c>
      <c r="V196" s="70">
        <f t="shared" si="52"/>
        <v>0.43333333333333335</v>
      </c>
      <c r="W196" s="70">
        <f t="shared" si="57"/>
        <v>0.3121468926553672</v>
      </c>
      <c r="X196" s="74"/>
      <c r="Z196" s="70">
        <f t="shared" si="53"/>
        <v>0.26666666666666666</v>
      </c>
      <c r="AA196" s="70">
        <f t="shared" si="53"/>
        <v>0.25</v>
      </c>
      <c r="AB196" s="70">
        <f t="shared" si="53"/>
        <v>0.2611111111111111</v>
      </c>
      <c r="AC196" s="70">
        <f t="shared" si="58"/>
        <v>0.22175141242937854</v>
      </c>
      <c r="AD196" s="74"/>
      <c r="AF196" s="70">
        <f t="shared" si="59"/>
        <v>0.13135593220338984</v>
      </c>
      <c r="AG196" s="74"/>
    </row>
    <row r="197" spans="1:33" ht="15" customHeight="1">
      <c r="A197" s="14">
        <v>1991</v>
      </c>
      <c r="B197" s="70">
        <f t="shared" si="49"/>
        <v>1</v>
      </c>
      <c r="C197" s="70">
        <f t="shared" si="49"/>
        <v>1</v>
      </c>
      <c r="D197" s="70">
        <f t="shared" si="49"/>
        <v>1</v>
      </c>
      <c r="E197" s="70">
        <f t="shared" si="54"/>
        <v>1</v>
      </c>
      <c r="F197" s="74"/>
      <c r="H197" s="70">
        <f t="shared" si="50"/>
        <v>0.20689655172413793</v>
      </c>
      <c r="I197" s="70">
        <f t="shared" si="50"/>
        <v>0.11428571428571428</v>
      </c>
      <c r="J197" s="70">
        <f t="shared" si="50"/>
        <v>0.10714285714285714</v>
      </c>
      <c r="K197" s="70">
        <f t="shared" si="55"/>
        <v>0.16428571428571428</v>
      </c>
      <c r="L197" s="74"/>
      <c r="N197" s="70">
        <f t="shared" si="51"/>
        <v>0.06896551724137931</v>
      </c>
      <c r="O197" s="70">
        <f t="shared" si="51"/>
        <v>0.2</v>
      </c>
      <c r="P197" s="70">
        <f t="shared" si="51"/>
        <v>0.16428571428571428</v>
      </c>
      <c r="Q197" s="70">
        <f t="shared" si="56"/>
        <v>0.20142857142857143</v>
      </c>
      <c r="R197" s="74"/>
      <c r="T197" s="70">
        <f t="shared" si="52"/>
        <v>0.41379310344827586</v>
      </c>
      <c r="U197" s="70">
        <f t="shared" si="52"/>
        <v>0.38571428571428573</v>
      </c>
      <c r="V197" s="70">
        <f t="shared" si="52"/>
        <v>0.45</v>
      </c>
      <c r="W197" s="70">
        <f t="shared" si="57"/>
        <v>0.3171428571428571</v>
      </c>
      <c r="X197" s="74"/>
      <c r="Z197" s="70">
        <f t="shared" si="53"/>
        <v>0.3103448275862069</v>
      </c>
      <c r="AA197" s="70">
        <f t="shared" si="53"/>
        <v>0.3</v>
      </c>
      <c r="AB197" s="70">
        <f t="shared" si="53"/>
        <v>0.2785714285714286</v>
      </c>
      <c r="AC197" s="70">
        <f t="shared" si="58"/>
        <v>0.2042857142857143</v>
      </c>
      <c r="AD197" s="74"/>
      <c r="AF197" s="70">
        <f t="shared" si="59"/>
        <v>0.11285714285714285</v>
      </c>
      <c r="AG197" s="74"/>
    </row>
    <row r="198" spans="1:33" ht="15" customHeight="1">
      <c r="A198" s="14">
        <v>1992</v>
      </c>
      <c r="B198" s="70">
        <f t="shared" si="49"/>
        <v>1</v>
      </c>
      <c r="C198" s="70">
        <f t="shared" si="49"/>
        <v>1</v>
      </c>
      <c r="D198" s="70">
        <f t="shared" si="49"/>
        <v>1</v>
      </c>
      <c r="E198" s="70">
        <f t="shared" si="54"/>
        <v>1</v>
      </c>
      <c r="F198" s="74"/>
      <c r="H198" s="70">
        <f t="shared" si="50"/>
        <v>0.16666666666666666</v>
      </c>
      <c r="I198" s="70">
        <f t="shared" si="50"/>
        <v>0.12857142857142856</v>
      </c>
      <c r="J198" s="70">
        <f t="shared" si="50"/>
        <v>0.09448818897637795</v>
      </c>
      <c r="K198" s="70">
        <f t="shared" si="55"/>
        <v>0.16346153846153846</v>
      </c>
      <c r="L198" s="74"/>
      <c r="N198" s="70">
        <f t="shared" si="51"/>
        <v>0.25</v>
      </c>
      <c r="O198" s="70">
        <f t="shared" si="51"/>
        <v>0.12857142857142856</v>
      </c>
      <c r="P198" s="70">
        <f t="shared" si="51"/>
        <v>0.15748031496062992</v>
      </c>
      <c r="Q198" s="70">
        <f t="shared" si="56"/>
        <v>0.20673076923076922</v>
      </c>
      <c r="R198" s="74"/>
      <c r="T198" s="70">
        <f t="shared" si="52"/>
        <v>0.3333333333333333</v>
      </c>
      <c r="U198" s="70">
        <f t="shared" si="52"/>
        <v>0.4857142857142857</v>
      </c>
      <c r="V198" s="70">
        <f t="shared" si="52"/>
        <v>0.5039370078740157</v>
      </c>
      <c r="W198" s="70">
        <f t="shared" si="57"/>
        <v>0.3349358974358974</v>
      </c>
      <c r="X198" s="74"/>
      <c r="Z198" s="70">
        <f t="shared" si="53"/>
        <v>0.25</v>
      </c>
      <c r="AA198" s="70">
        <f t="shared" si="53"/>
        <v>0.2571428571428571</v>
      </c>
      <c r="AB198" s="70">
        <f t="shared" si="53"/>
        <v>0.2440944881889764</v>
      </c>
      <c r="AC198" s="70">
        <f t="shared" si="58"/>
        <v>0.1907051282051282</v>
      </c>
      <c r="AD198" s="74"/>
      <c r="AF198" s="70">
        <f t="shared" si="59"/>
        <v>0.10416666666666667</v>
      </c>
      <c r="AG198" s="74"/>
    </row>
    <row r="199" spans="1:33" ht="15" customHeight="1">
      <c r="A199" s="14">
        <v>1993</v>
      </c>
      <c r="B199" s="70">
        <f t="shared" si="49"/>
        <v>1</v>
      </c>
      <c r="C199" s="70">
        <f t="shared" si="49"/>
        <v>1</v>
      </c>
      <c r="D199" s="70">
        <f t="shared" si="49"/>
        <v>1</v>
      </c>
      <c r="E199" s="70">
        <f t="shared" si="54"/>
        <v>1</v>
      </c>
      <c r="F199" s="74"/>
      <c r="H199" s="70">
        <f t="shared" si="50"/>
        <v>0</v>
      </c>
      <c r="I199" s="70">
        <f t="shared" si="50"/>
        <v>0.1267605633802817</v>
      </c>
      <c r="J199" s="70">
        <f t="shared" si="50"/>
        <v>0.12949640287769784</v>
      </c>
      <c r="K199" s="70">
        <f t="shared" si="55"/>
        <v>0.14587332053742802</v>
      </c>
      <c r="L199" s="74"/>
      <c r="N199" s="70">
        <f t="shared" si="51"/>
        <v>0.35</v>
      </c>
      <c r="O199" s="70">
        <f t="shared" si="51"/>
        <v>0.1267605633802817</v>
      </c>
      <c r="P199" s="70">
        <f t="shared" si="51"/>
        <v>0.17266187050359713</v>
      </c>
      <c r="Q199" s="70">
        <f t="shared" si="56"/>
        <v>0.1727447216890595</v>
      </c>
      <c r="R199" s="74"/>
      <c r="T199" s="70">
        <f t="shared" si="52"/>
        <v>0.45</v>
      </c>
      <c r="U199" s="70">
        <f t="shared" si="52"/>
        <v>0.4507042253521127</v>
      </c>
      <c r="V199" s="70">
        <f t="shared" si="52"/>
        <v>0.4244604316546763</v>
      </c>
      <c r="W199" s="70">
        <f t="shared" si="57"/>
        <v>0.3685220729366603</v>
      </c>
      <c r="X199" s="74"/>
      <c r="Z199" s="70">
        <f t="shared" si="53"/>
        <v>0.2</v>
      </c>
      <c r="AA199" s="70">
        <f t="shared" si="53"/>
        <v>0.29577464788732394</v>
      </c>
      <c r="AB199" s="70">
        <f t="shared" si="53"/>
        <v>0.2733812949640288</v>
      </c>
      <c r="AC199" s="70">
        <f t="shared" si="58"/>
        <v>0.19577735124760076</v>
      </c>
      <c r="AD199" s="74"/>
      <c r="AF199" s="70">
        <f t="shared" si="59"/>
        <v>0.11708253358925144</v>
      </c>
      <c r="AG199" s="74"/>
    </row>
    <row r="200" spans="1:33" ht="15" customHeight="1">
      <c r="A200" s="14">
        <v>1994</v>
      </c>
      <c r="B200" s="70">
        <f t="shared" si="49"/>
        <v>1</v>
      </c>
      <c r="C200" s="70">
        <f t="shared" si="49"/>
        <v>1</v>
      </c>
      <c r="D200" s="70">
        <f t="shared" si="49"/>
        <v>1</v>
      </c>
      <c r="E200" s="70">
        <f t="shared" si="54"/>
        <v>1</v>
      </c>
      <c r="F200" s="74"/>
      <c r="H200" s="70">
        <f t="shared" si="50"/>
        <v>0.13043478260869565</v>
      </c>
      <c r="I200" s="70">
        <f t="shared" si="50"/>
        <v>0.12048192771084337</v>
      </c>
      <c r="J200" s="70">
        <f t="shared" si="50"/>
        <v>0.10897435897435898</v>
      </c>
      <c r="K200" s="70">
        <f t="shared" si="55"/>
        <v>0.15042735042735042</v>
      </c>
      <c r="L200" s="74"/>
      <c r="N200" s="70">
        <f t="shared" si="51"/>
        <v>0.2608695652173913</v>
      </c>
      <c r="O200" s="70">
        <f t="shared" si="51"/>
        <v>0.20481927710843373</v>
      </c>
      <c r="P200" s="70">
        <f t="shared" si="51"/>
        <v>0.21794871794871795</v>
      </c>
      <c r="Q200" s="70">
        <f t="shared" si="56"/>
        <v>0.17435897435897435</v>
      </c>
      <c r="R200" s="74"/>
      <c r="T200" s="70">
        <f t="shared" si="52"/>
        <v>0.2608695652173913</v>
      </c>
      <c r="U200" s="70">
        <f t="shared" si="52"/>
        <v>0.3614457831325301</v>
      </c>
      <c r="V200" s="70">
        <f t="shared" si="52"/>
        <v>0.41025641025641024</v>
      </c>
      <c r="W200" s="70">
        <f t="shared" si="57"/>
        <v>0.3316239316239316</v>
      </c>
      <c r="X200" s="74"/>
      <c r="Z200" s="70">
        <f t="shared" si="53"/>
        <v>0.34782608695652173</v>
      </c>
      <c r="AA200" s="70">
        <f t="shared" si="53"/>
        <v>0.3132530120481928</v>
      </c>
      <c r="AB200" s="70">
        <f t="shared" si="53"/>
        <v>0.26282051282051283</v>
      </c>
      <c r="AC200" s="70">
        <f t="shared" si="58"/>
        <v>0.21025641025641026</v>
      </c>
      <c r="AD200" s="74"/>
      <c r="AF200" s="70">
        <f t="shared" si="59"/>
        <v>0.13333333333333333</v>
      </c>
      <c r="AG200" s="74"/>
    </row>
    <row r="201" spans="1:33" ht="15" customHeight="1">
      <c r="A201" s="14">
        <v>1995</v>
      </c>
      <c r="B201" s="70">
        <f t="shared" si="49"/>
        <v>1</v>
      </c>
      <c r="C201" s="70">
        <f t="shared" si="49"/>
        <v>1</v>
      </c>
      <c r="D201" s="70">
        <f t="shared" si="49"/>
        <v>1</v>
      </c>
      <c r="E201" s="70">
        <f t="shared" si="54"/>
        <v>1</v>
      </c>
      <c r="F201" s="74"/>
      <c r="H201" s="70">
        <f t="shared" si="50"/>
        <v>0</v>
      </c>
      <c r="I201" s="70">
        <f t="shared" si="50"/>
        <v>0.11702127659574468</v>
      </c>
      <c r="J201" s="70">
        <f t="shared" si="50"/>
        <v>0.14772727272727273</v>
      </c>
      <c r="K201" s="70">
        <f t="shared" si="55"/>
        <v>0.15664845173041894</v>
      </c>
      <c r="L201" s="74"/>
      <c r="N201" s="70">
        <f t="shared" si="51"/>
        <v>0.30434782608695654</v>
      </c>
      <c r="O201" s="70">
        <f t="shared" si="51"/>
        <v>0.2127659574468085</v>
      </c>
      <c r="P201" s="70">
        <f t="shared" si="51"/>
        <v>0.1534090909090909</v>
      </c>
      <c r="Q201" s="70">
        <f t="shared" si="56"/>
        <v>0.1785063752276867</v>
      </c>
      <c r="R201" s="74"/>
      <c r="T201" s="70">
        <f t="shared" si="52"/>
        <v>0.4782608695652174</v>
      </c>
      <c r="U201" s="70">
        <f t="shared" si="52"/>
        <v>0.35106382978723405</v>
      </c>
      <c r="V201" s="70">
        <f t="shared" si="52"/>
        <v>0.38636363636363635</v>
      </c>
      <c r="W201" s="70">
        <f t="shared" si="57"/>
        <v>0.3551912568306011</v>
      </c>
      <c r="X201" s="74"/>
      <c r="Z201" s="70">
        <f t="shared" si="53"/>
        <v>0.21739130434782608</v>
      </c>
      <c r="AA201" s="70">
        <f t="shared" si="53"/>
        <v>0.3191489361702128</v>
      </c>
      <c r="AB201" s="70">
        <f t="shared" si="53"/>
        <v>0.3125</v>
      </c>
      <c r="AC201" s="70">
        <f t="shared" si="58"/>
        <v>0.21493624772313297</v>
      </c>
      <c r="AD201" s="74"/>
      <c r="AF201" s="70">
        <f t="shared" si="59"/>
        <v>0.0947176684881603</v>
      </c>
      <c r="AG201" s="74"/>
    </row>
    <row r="202" spans="1:33" ht="15" customHeight="1">
      <c r="A202" s="14">
        <v>1996</v>
      </c>
      <c r="B202" s="70">
        <f t="shared" si="49"/>
        <v>1</v>
      </c>
      <c r="C202" s="70">
        <f t="shared" si="49"/>
        <v>1</v>
      </c>
      <c r="D202" s="70">
        <f t="shared" si="49"/>
        <v>1</v>
      </c>
      <c r="E202" s="70">
        <f t="shared" si="54"/>
        <v>1</v>
      </c>
      <c r="F202" s="74"/>
      <c r="H202" s="70">
        <f t="shared" si="50"/>
        <v>0.043478260869565216</v>
      </c>
      <c r="I202" s="70">
        <f t="shared" si="50"/>
        <v>0.15555555555555556</v>
      </c>
      <c r="J202" s="70">
        <f t="shared" si="50"/>
        <v>0.1286549707602339</v>
      </c>
      <c r="K202" s="70">
        <f t="shared" si="55"/>
        <v>0.14566929133858267</v>
      </c>
      <c r="L202" s="74"/>
      <c r="N202" s="70">
        <f t="shared" si="51"/>
        <v>0.21739130434782608</v>
      </c>
      <c r="O202" s="70">
        <f t="shared" si="51"/>
        <v>0.15555555555555556</v>
      </c>
      <c r="P202" s="70">
        <f t="shared" si="51"/>
        <v>0.1695906432748538</v>
      </c>
      <c r="Q202" s="70">
        <f t="shared" si="56"/>
        <v>0.1732283464566929</v>
      </c>
      <c r="R202" s="74"/>
      <c r="T202" s="70">
        <f t="shared" si="52"/>
        <v>0.30434782608695654</v>
      </c>
      <c r="U202" s="70">
        <f t="shared" si="52"/>
        <v>0.4111111111111111</v>
      </c>
      <c r="V202" s="70">
        <f t="shared" si="52"/>
        <v>0.40350877192982454</v>
      </c>
      <c r="W202" s="70">
        <f t="shared" si="57"/>
        <v>0.33267716535433073</v>
      </c>
      <c r="X202" s="74"/>
      <c r="Z202" s="70">
        <f t="shared" si="53"/>
        <v>0.43478260869565216</v>
      </c>
      <c r="AA202" s="70">
        <f t="shared" si="53"/>
        <v>0.2777777777777778</v>
      </c>
      <c r="AB202" s="70">
        <f t="shared" si="53"/>
        <v>0.2982456140350877</v>
      </c>
      <c r="AC202" s="70">
        <f t="shared" si="58"/>
        <v>0.21850393700787402</v>
      </c>
      <c r="AD202" s="74"/>
      <c r="AF202" s="70">
        <f t="shared" si="59"/>
        <v>0.12992125984251968</v>
      </c>
      <c r="AG202" s="74"/>
    </row>
    <row r="203" spans="1:33" ht="15" customHeight="1">
      <c r="A203" s="14">
        <v>1997</v>
      </c>
      <c r="B203" s="70">
        <f t="shared" si="49"/>
        <v>1</v>
      </c>
      <c r="C203" s="70">
        <f t="shared" si="49"/>
        <v>1</v>
      </c>
      <c r="D203" s="70">
        <f t="shared" si="49"/>
        <v>1</v>
      </c>
      <c r="E203" s="70">
        <f t="shared" si="54"/>
        <v>1</v>
      </c>
      <c r="F203" s="74"/>
      <c r="H203" s="70">
        <f t="shared" si="50"/>
        <v>0.10810810810810811</v>
      </c>
      <c r="I203" s="70">
        <f t="shared" si="50"/>
        <v>0.12096774193548387</v>
      </c>
      <c r="J203" s="70">
        <f t="shared" si="50"/>
        <v>0.1608695652173913</v>
      </c>
      <c r="K203" s="70">
        <f t="shared" si="55"/>
        <v>0.15890850722311398</v>
      </c>
      <c r="L203" s="74"/>
      <c r="N203" s="70">
        <f t="shared" si="51"/>
        <v>0.32432432432432434</v>
      </c>
      <c r="O203" s="70">
        <f t="shared" si="51"/>
        <v>0.20161290322580644</v>
      </c>
      <c r="P203" s="70">
        <f t="shared" si="51"/>
        <v>0.16521739130434782</v>
      </c>
      <c r="Q203" s="70">
        <f t="shared" si="56"/>
        <v>0.1942215088282504</v>
      </c>
      <c r="R203" s="74"/>
      <c r="T203" s="70">
        <f t="shared" si="52"/>
        <v>0.2972972972972973</v>
      </c>
      <c r="U203" s="70">
        <f t="shared" si="52"/>
        <v>0.3951612903225806</v>
      </c>
      <c r="V203" s="70">
        <f t="shared" si="52"/>
        <v>0.3826086956521739</v>
      </c>
      <c r="W203" s="70">
        <f t="shared" si="57"/>
        <v>0.3130016051364366</v>
      </c>
      <c r="X203" s="74"/>
      <c r="Z203" s="70">
        <f t="shared" si="53"/>
        <v>0.2702702702702703</v>
      </c>
      <c r="AA203" s="70">
        <f t="shared" si="53"/>
        <v>0.28225806451612906</v>
      </c>
      <c r="AB203" s="70">
        <f t="shared" si="53"/>
        <v>0.29130434782608694</v>
      </c>
      <c r="AC203" s="70">
        <f t="shared" si="58"/>
        <v>0.21508828250401285</v>
      </c>
      <c r="AD203" s="74"/>
      <c r="AF203" s="70">
        <f t="shared" si="59"/>
        <v>0.1187800963081862</v>
      </c>
      <c r="AG203" s="74"/>
    </row>
    <row r="204" spans="1:33" ht="15" customHeight="1">
      <c r="A204" s="14">
        <v>1998</v>
      </c>
      <c r="B204" s="70">
        <f t="shared" si="49"/>
        <v>1</v>
      </c>
      <c r="C204" s="70">
        <f t="shared" si="49"/>
        <v>1</v>
      </c>
      <c r="D204" s="70">
        <f t="shared" si="49"/>
        <v>1</v>
      </c>
      <c r="E204" s="70">
        <f t="shared" si="54"/>
        <v>1</v>
      </c>
      <c r="F204" s="74"/>
      <c r="H204" s="70">
        <f t="shared" si="50"/>
        <v>0.07142857142857142</v>
      </c>
      <c r="I204" s="70">
        <f t="shared" si="50"/>
        <v>0.1693548387096774</v>
      </c>
      <c r="J204" s="70">
        <f t="shared" si="50"/>
        <v>0.14218009478672985</v>
      </c>
      <c r="K204" s="70">
        <f t="shared" si="55"/>
        <v>0.15522388059701492</v>
      </c>
      <c r="L204" s="74"/>
      <c r="N204" s="70">
        <f t="shared" si="51"/>
        <v>0.23809523809523808</v>
      </c>
      <c r="O204" s="70">
        <f t="shared" si="51"/>
        <v>0.24193548387096775</v>
      </c>
      <c r="P204" s="70">
        <f t="shared" si="51"/>
        <v>0.2037914691943128</v>
      </c>
      <c r="Q204" s="70">
        <f t="shared" si="56"/>
        <v>0.1761194029850746</v>
      </c>
      <c r="R204" s="74"/>
      <c r="T204" s="70">
        <f t="shared" si="52"/>
        <v>0.38095238095238093</v>
      </c>
      <c r="U204" s="70">
        <f t="shared" si="52"/>
        <v>0.33064516129032256</v>
      </c>
      <c r="V204" s="70">
        <f t="shared" si="52"/>
        <v>0.36018957345971564</v>
      </c>
      <c r="W204" s="70">
        <f t="shared" si="57"/>
        <v>0.3194029850746269</v>
      </c>
      <c r="X204" s="74"/>
      <c r="Z204" s="70">
        <f t="shared" si="53"/>
        <v>0.30952380952380953</v>
      </c>
      <c r="AA204" s="70">
        <f t="shared" si="53"/>
        <v>0.25806451612903225</v>
      </c>
      <c r="AB204" s="70">
        <f t="shared" si="53"/>
        <v>0.2938388625592417</v>
      </c>
      <c r="AC204" s="70">
        <f t="shared" si="58"/>
        <v>0.22835820895522388</v>
      </c>
      <c r="AD204" s="74"/>
      <c r="AF204" s="70">
        <f t="shared" si="59"/>
        <v>0.1208955223880597</v>
      </c>
      <c r="AG204" s="74"/>
    </row>
    <row r="205" spans="1:33" ht="15" customHeight="1">
      <c r="A205" s="14">
        <v>1999</v>
      </c>
      <c r="B205" s="70">
        <f t="shared" si="49"/>
        <v>1</v>
      </c>
      <c r="C205" s="70">
        <f t="shared" si="49"/>
        <v>1</v>
      </c>
      <c r="D205" s="70">
        <f t="shared" si="49"/>
        <v>1</v>
      </c>
      <c r="E205" s="70">
        <f t="shared" si="54"/>
        <v>1</v>
      </c>
      <c r="F205" s="74"/>
      <c r="H205" s="70">
        <f t="shared" si="50"/>
        <v>0.1111111111111111</v>
      </c>
      <c r="I205" s="70">
        <f t="shared" si="50"/>
        <v>0.12658227848101267</v>
      </c>
      <c r="J205" s="70">
        <f t="shared" si="50"/>
        <v>0.14015151515151514</v>
      </c>
      <c r="K205" s="70">
        <f t="shared" si="55"/>
        <v>0.16942675159235668</v>
      </c>
      <c r="L205" s="74"/>
      <c r="N205" s="70">
        <f t="shared" si="51"/>
        <v>0.25925925925925924</v>
      </c>
      <c r="O205" s="70">
        <f t="shared" si="51"/>
        <v>0.25316455696202533</v>
      </c>
      <c r="P205" s="70">
        <f t="shared" si="51"/>
        <v>0.2196969696969697</v>
      </c>
      <c r="Q205" s="70">
        <f t="shared" si="56"/>
        <v>0.19745222929936307</v>
      </c>
      <c r="R205" s="74"/>
      <c r="T205" s="70">
        <f t="shared" si="52"/>
        <v>0.3148148148148148</v>
      </c>
      <c r="U205" s="70">
        <f t="shared" si="52"/>
        <v>0.310126582278481</v>
      </c>
      <c r="V205" s="70">
        <f t="shared" si="52"/>
        <v>0.3446969696969697</v>
      </c>
      <c r="W205" s="70">
        <f t="shared" si="57"/>
        <v>0.29936305732484075</v>
      </c>
      <c r="X205" s="74"/>
      <c r="Z205" s="70">
        <f t="shared" si="53"/>
        <v>0.3148148148148148</v>
      </c>
      <c r="AA205" s="70">
        <f t="shared" si="53"/>
        <v>0.310126582278481</v>
      </c>
      <c r="AB205" s="70">
        <f t="shared" si="53"/>
        <v>0.29545454545454547</v>
      </c>
      <c r="AC205" s="70">
        <f t="shared" si="58"/>
        <v>0.21910828025477708</v>
      </c>
      <c r="AD205" s="74"/>
      <c r="AF205" s="70">
        <f t="shared" si="59"/>
        <v>0.11464968152866242</v>
      </c>
      <c r="AG205" s="74"/>
    </row>
    <row r="206" spans="1:33" ht="15" customHeight="1">
      <c r="A206" s="14">
        <v>2000</v>
      </c>
      <c r="B206" s="70">
        <f t="shared" si="49"/>
        <v>1</v>
      </c>
      <c r="C206" s="70">
        <f t="shared" si="49"/>
        <v>1</v>
      </c>
      <c r="D206" s="70">
        <f t="shared" si="49"/>
        <v>1</v>
      </c>
      <c r="E206" s="70">
        <f t="shared" si="54"/>
        <v>1</v>
      </c>
      <c r="F206" s="74"/>
      <c r="H206" s="70">
        <f t="shared" si="50"/>
        <v>0.10666666666666667</v>
      </c>
      <c r="I206" s="70">
        <f t="shared" si="50"/>
        <v>0.1</v>
      </c>
      <c r="J206" s="70">
        <f t="shared" si="50"/>
        <v>0.1386861313868613</v>
      </c>
      <c r="K206" s="70">
        <f t="shared" si="55"/>
        <v>0.18995929443690637</v>
      </c>
      <c r="L206" s="74"/>
      <c r="N206" s="70">
        <f t="shared" si="51"/>
        <v>0.26666666666666666</v>
      </c>
      <c r="O206" s="70">
        <f t="shared" si="51"/>
        <v>0.22</v>
      </c>
      <c r="P206" s="70">
        <f t="shared" si="51"/>
        <v>0.22627737226277372</v>
      </c>
      <c r="Q206" s="70">
        <f t="shared" si="56"/>
        <v>0.19538670284938942</v>
      </c>
      <c r="R206" s="74"/>
      <c r="T206" s="70">
        <f t="shared" si="52"/>
        <v>0.32</v>
      </c>
      <c r="U206" s="70">
        <f t="shared" si="52"/>
        <v>0.3466666666666667</v>
      </c>
      <c r="V206" s="70">
        <f t="shared" si="52"/>
        <v>0.3467153284671533</v>
      </c>
      <c r="W206" s="70">
        <f t="shared" si="57"/>
        <v>0.2808683853459973</v>
      </c>
      <c r="X206" s="74"/>
      <c r="Z206" s="70">
        <f t="shared" si="53"/>
        <v>0.30666666666666664</v>
      </c>
      <c r="AA206" s="70">
        <f t="shared" si="53"/>
        <v>0.3333333333333333</v>
      </c>
      <c r="AB206" s="70">
        <f t="shared" si="53"/>
        <v>0.28832116788321166</v>
      </c>
      <c r="AC206" s="70">
        <f t="shared" si="58"/>
        <v>0.2225237449118046</v>
      </c>
      <c r="AD206" s="74"/>
      <c r="AF206" s="70">
        <f t="shared" si="59"/>
        <v>0.1112618724559023</v>
      </c>
      <c r="AG206" s="74"/>
    </row>
    <row r="207" spans="1:33" ht="15" customHeight="1">
      <c r="A207" s="14">
        <v>2001</v>
      </c>
      <c r="B207" s="70">
        <f t="shared" si="49"/>
        <v>1</v>
      </c>
      <c r="C207" s="70">
        <f t="shared" si="49"/>
        <v>1</v>
      </c>
      <c r="D207" s="70">
        <f t="shared" si="49"/>
        <v>1</v>
      </c>
      <c r="E207" s="70">
        <f t="shared" si="54"/>
        <v>1</v>
      </c>
      <c r="F207" s="74"/>
      <c r="H207" s="70">
        <f t="shared" si="50"/>
        <v>0.18072289156626506</v>
      </c>
      <c r="I207" s="70">
        <f t="shared" si="50"/>
        <v>0.1393939393939394</v>
      </c>
      <c r="J207" s="70">
        <f t="shared" si="50"/>
        <v>0.16727272727272727</v>
      </c>
      <c r="K207" s="70">
        <f t="shared" si="55"/>
        <v>0.17688022284122562</v>
      </c>
      <c r="L207" s="74"/>
      <c r="N207" s="70">
        <f t="shared" si="51"/>
        <v>0.26506024096385544</v>
      </c>
      <c r="O207" s="70">
        <f t="shared" si="51"/>
        <v>0.22424242424242424</v>
      </c>
      <c r="P207" s="70">
        <f t="shared" si="51"/>
        <v>0.20363636363636364</v>
      </c>
      <c r="Q207" s="70">
        <f t="shared" si="56"/>
        <v>0.1935933147632312</v>
      </c>
      <c r="R207" s="74"/>
      <c r="T207" s="70">
        <f t="shared" si="52"/>
        <v>0.2891566265060241</v>
      </c>
      <c r="U207" s="70">
        <f t="shared" si="52"/>
        <v>0.3151515151515151</v>
      </c>
      <c r="V207" s="70">
        <f t="shared" si="52"/>
        <v>0.32</v>
      </c>
      <c r="W207" s="70">
        <f t="shared" si="57"/>
        <v>0.28690807799442897</v>
      </c>
      <c r="X207" s="74"/>
      <c r="Z207" s="70">
        <f t="shared" si="53"/>
        <v>0.26506024096385544</v>
      </c>
      <c r="AA207" s="70">
        <f t="shared" si="53"/>
        <v>0.3212121212121212</v>
      </c>
      <c r="AB207" s="70">
        <f t="shared" si="53"/>
        <v>0.3090909090909091</v>
      </c>
      <c r="AC207" s="70">
        <f t="shared" si="58"/>
        <v>0.21448467966573817</v>
      </c>
      <c r="AD207" s="74"/>
      <c r="AF207" s="70">
        <f t="shared" si="59"/>
        <v>0.12813370473537605</v>
      </c>
      <c r="AG207" s="74"/>
    </row>
    <row r="208" spans="1:33" ht="15" customHeight="1">
      <c r="A208" s="14">
        <v>2002</v>
      </c>
      <c r="B208" s="70">
        <f t="shared" si="49"/>
        <v>1</v>
      </c>
      <c r="C208" s="70">
        <f t="shared" si="49"/>
        <v>1</v>
      </c>
      <c r="D208" s="70">
        <f t="shared" si="49"/>
        <v>1</v>
      </c>
      <c r="E208" s="70">
        <f t="shared" si="54"/>
        <v>1</v>
      </c>
      <c r="F208" s="74"/>
      <c r="H208" s="70">
        <f t="shared" si="50"/>
        <v>0.20430107526881722</v>
      </c>
      <c r="I208" s="70">
        <f t="shared" si="50"/>
        <v>0.20103092783505155</v>
      </c>
      <c r="J208" s="70">
        <f t="shared" si="50"/>
        <v>0.209375</v>
      </c>
      <c r="K208" s="70">
        <f t="shared" si="55"/>
        <v>0.1986206896551724</v>
      </c>
      <c r="L208" s="74"/>
      <c r="N208" s="70">
        <f t="shared" si="51"/>
        <v>0.27956989247311825</v>
      </c>
      <c r="O208" s="70">
        <f t="shared" si="51"/>
        <v>0.23195876288659795</v>
      </c>
      <c r="P208" s="70">
        <f t="shared" si="51"/>
        <v>0.221875</v>
      </c>
      <c r="Q208" s="70">
        <f t="shared" si="56"/>
        <v>0.19034482758620688</v>
      </c>
      <c r="R208" s="74"/>
      <c r="T208" s="70">
        <f t="shared" si="52"/>
        <v>0.2903225806451613</v>
      </c>
      <c r="U208" s="70">
        <f t="shared" si="52"/>
        <v>0.30927835051546393</v>
      </c>
      <c r="V208" s="70">
        <f t="shared" si="52"/>
        <v>0.325</v>
      </c>
      <c r="W208" s="70">
        <f t="shared" si="57"/>
        <v>0.2827586206896552</v>
      </c>
      <c r="X208" s="74"/>
      <c r="Z208" s="70">
        <f t="shared" si="53"/>
        <v>0.22580645161290322</v>
      </c>
      <c r="AA208" s="70">
        <f t="shared" si="53"/>
        <v>0.25773195876288657</v>
      </c>
      <c r="AB208" s="70">
        <f t="shared" si="53"/>
        <v>0.24375</v>
      </c>
      <c r="AC208" s="70">
        <f t="shared" si="58"/>
        <v>0.20689655172413793</v>
      </c>
      <c r="AD208" s="74"/>
      <c r="AF208" s="70">
        <f t="shared" si="59"/>
        <v>0.12137931034482759</v>
      </c>
      <c r="AG208" s="74"/>
    </row>
    <row r="209" spans="1:33" ht="15" customHeight="1">
      <c r="A209" s="14">
        <v>2003</v>
      </c>
      <c r="B209" s="70">
        <f aca="true" t="shared" si="60" ref="B209:D216">B181/B181</f>
        <v>1</v>
      </c>
      <c r="C209" s="70">
        <f t="shared" si="60"/>
        <v>1</v>
      </c>
      <c r="D209" s="70">
        <f t="shared" si="60"/>
        <v>1</v>
      </c>
      <c r="E209" s="70">
        <f t="shared" si="54"/>
        <v>1</v>
      </c>
      <c r="F209" s="74"/>
      <c r="H209" s="70">
        <f aca="true" t="shared" si="61" ref="H209:H216">H181/B181</f>
        <v>0.17543859649122806</v>
      </c>
      <c r="I209" s="70">
        <f aca="true" t="shared" si="62" ref="I209:I216">I181/C181</f>
        <v>0.19487179487179487</v>
      </c>
      <c r="J209" s="70">
        <f aca="true" t="shared" si="63" ref="J209:J216">J181/D181</f>
        <v>0.21951219512195122</v>
      </c>
      <c r="K209" s="70">
        <f t="shared" si="55"/>
        <v>0.18699186991869918</v>
      </c>
      <c r="L209" s="74"/>
      <c r="N209" s="70">
        <f aca="true" t="shared" si="64" ref="N209:N216">N181/B181</f>
        <v>0.2631578947368421</v>
      </c>
      <c r="O209" s="70">
        <f aca="true" t="shared" si="65" ref="O209:O216">O181/C181</f>
        <v>0.24102564102564103</v>
      </c>
      <c r="P209" s="70">
        <f aca="true" t="shared" si="66" ref="P209:P216">P181/D181</f>
        <v>0.21951219512195122</v>
      </c>
      <c r="Q209" s="70">
        <f t="shared" si="56"/>
        <v>0.2018970189701897</v>
      </c>
      <c r="R209" s="74"/>
      <c r="T209" s="70">
        <f aca="true" t="shared" si="67" ref="T209:T216">T181/B181</f>
        <v>0.2982456140350877</v>
      </c>
      <c r="U209" s="70">
        <f aca="true" t="shared" si="68" ref="U209:U216">U181/C181</f>
        <v>0.3128205128205128</v>
      </c>
      <c r="V209" s="70">
        <f aca="true" t="shared" si="69" ref="V209:V216">V181/D181</f>
        <v>0.3048780487804878</v>
      </c>
      <c r="W209" s="70">
        <f t="shared" si="57"/>
        <v>0.27235772357723576</v>
      </c>
      <c r="X209" s="74"/>
      <c r="Z209" s="70">
        <f aca="true" t="shared" si="70" ref="Z209:Z216">Z181/B181</f>
        <v>0.2631578947368421</v>
      </c>
      <c r="AA209" s="70">
        <f aca="true" t="shared" si="71" ref="AA209:AA216">AA181/C181</f>
        <v>0.2512820512820513</v>
      </c>
      <c r="AB209" s="70">
        <f aca="true" t="shared" si="72" ref="AB209:AB216">AB181/D181</f>
        <v>0.25609756097560976</v>
      </c>
      <c r="AC209" s="70">
        <f t="shared" si="58"/>
        <v>0.2181571815718157</v>
      </c>
      <c r="AD209" s="74"/>
      <c r="AF209" s="70">
        <f t="shared" si="59"/>
        <v>0.12059620596205962</v>
      </c>
      <c r="AG209" s="74"/>
    </row>
    <row r="210" spans="1:33" ht="15" customHeight="1">
      <c r="A210" s="14">
        <v>2004</v>
      </c>
      <c r="B210" s="70">
        <f t="shared" si="60"/>
        <v>1</v>
      </c>
      <c r="C210" s="70">
        <f t="shared" si="60"/>
        <v>1</v>
      </c>
      <c r="D210" s="70">
        <f t="shared" si="60"/>
        <v>1</v>
      </c>
      <c r="E210" s="70">
        <f t="shared" si="54"/>
        <v>1</v>
      </c>
      <c r="F210" s="74"/>
      <c r="H210" s="70">
        <f t="shared" si="61"/>
        <v>0.17391304347826086</v>
      </c>
      <c r="I210" s="70">
        <f t="shared" si="62"/>
        <v>0.20388349514563106</v>
      </c>
      <c r="J210" s="70">
        <f t="shared" si="63"/>
        <v>0.21098265895953758</v>
      </c>
      <c r="K210" s="70">
        <f t="shared" si="55"/>
        <v>0.19751381215469613</v>
      </c>
      <c r="L210" s="74"/>
      <c r="N210" s="70">
        <f t="shared" si="64"/>
        <v>0.2463768115942029</v>
      </c>
      <c r="O210" s="70">
        <f t="shared" si="65"/>
        <v>0.24757281553398058</v>
      </c>
      <c r="P210" s="70">
        <f t="shared" si="66"/>
        <v>0.2254335260115607</v>
      </c>
      <c r="Q210" s="70">
        <f t="shared" si="56"/>
        <v>0.20027624309392264</v>
      </c>
      <c r="R210" s="74"/>
      <c r="T210" s="70">
        <f t="shared" si="67"/>
        <v>0.2971014492753623</v>
      </c>
      <c r="U210" s="70">
        <f t="shared" si="68"/>
        <v>0.27184466019417475</v>
      </c>
      <c r="V210" s="70">
        <f t="shared" si="69"/>
        <v>0.2832369942196532</v>
      </c>
      <c r="W210" s="70">
        <f t="shared" si="57"/>
        <v>0.2610497237569061</v>
      </c>
      <c r="X210" s="74"/>
      <c r="Z210" s="70">
        <f t="shared" si="70"/>
        <v>0.2826086956521739</v>
      </c>
      <c r="AA210" s="70">
        <f t="shared" si="71"/>
        <v>0.2766990291262136</v>
      </c>
      <c r="AB210" s="70">
        <f t="shared" si="72"/>
        <v>0.28034682080924855</v>
      </c>
      <c r="AC210" s="70">
        <f t="shared" si="58"/>
        <v>0.21408839779005526</v>
      </c>
      <c r="AD210" s="74"/>
      <c r="AF210" s="70">
        <f t="shared" si="59"/>
        <v>0.1270718232044199</v>
      </c>
      <c r="AG210" s="74"/>
    </row>
    <row r="211" spans="1:33" ht="15" customHeight="1">
      <c r="A211" s="14">
        <v>2005</v>
      </c>
      <c r="B211" s="70">
        <f t="shared" si="60"/>
        <v>1</v>
      </c>
      <c r="C211" s="70">
        <f t="shared" si="60"/>
        <v>1</v>
      </c>
      <c r="D211" s="70">
        <f t="shared" si="60"/>
        <v>1</v>
      </c>
      <c r="E211" s="70">
        <f t="shared" si="54"/>
        <v>1</v>
      </c>
      <c r="F211" s="74"/>
      <c r="H211" s="70">
        <f t="shared" si="61"/>
        <v>0.13793103448275862</v>
      </c>
      <c r="I211" s="70">
        <f t="shared" si="62"/>
        <v>0.1568627450980392</v>
      </c>
      <c r="J211" s="70">
        <f t="shared" si="63"/>
        <v>0.17662337662337663</v>
      </c>
      <c r="K211" s="70">
        <f t="shared" si="55"/>
        <v>0.18077474892395984</v>
      </c>
      <c r="L211" s="74"/>
      <c r="N211" s="70">
        <f t="shared" si="64"/>
        <v>0.25862068965517243</v>
      </c>
      <c r="O211" s="70">
        <f t="shared" si="65"/>
        <v>0.23529411764705882</v>
      </c>
      <c r="P211" s="70">
        <f t="shared" si="66"/>
        <v>0.24675324675324675</v>
      </c>
      <c r="Q211" s="70">
        <f t="shared" si="56"/>
        <v>0.1908177905308465</v>
      </c>
      <c r="R211" s="74"/>
      <c r="T211" s="70">
        <f t="shared" si="67"/>
        <v>0.33620689655172414</v>
      </c>
      <c r="U211" s="70">
        <f t="shared" si="68"/>
        <v>0.3088235294117647</v>
      </c>
      <c r="V211" s="70">
        <f t="shared" si="69"/>
        <v>0.3142857142857143</v>
      </c>
      <c r="W211" s="70">
        <f t="shared" si="57"/>
        <v>0.266857962697274</v>
      </c>
      <c r="X211" s="74"/>
      <c r="Z211" s="70">
        <f t="shared" si="70"/>
        <v>0.2672413793103448</v>
      </c>
      <c r="AA211" s="70">
        <f t="shared" si="71"/>
        <v>0.29901960784313725</v>
      </c>
      <c r="AB211" s="70">
        <f t="shared" si="72"/>
        <v>0.2623376623376623</v>
      </c>
      <c r="AC211" s="70">
        <f t="shared" si="58"/>
        <v>0.23242467718794835</v>
      </c>
      <c r="AD211" s="74"/>
      <c r="AF211" s="70">
        <f t="shared" si="59"/>
        <v>0.1291248206599713</v>
      </c>
      <c r="AG211" s="74"/>
    </row>
    <row r="212" spans="1:33" ht="15" customHeight="1">
      <c r="A212" s="14">
        <v>2006</v>
      </c>
      <c r="B212" s="70">
        <f t="shared" si="60"/>
        <v>1</v>
      </c>
      <c r="C212" s="70">
        <f t="shared" si="60"/>
        <v>1</v>
      </c>
      <c r="D212" s="70">
        <f t="shared" si="60"/>
        <v>1</v>
      </c>
      <c r="E212" s="70">
        <f t="shared" si="54"/>
        <v>1</v>
      </c>
      <c r="F212" s="74"/>
      <c r="H212" s="70">
        <f t="shared" si="61"/>
        <v>0.1322314049586777</v>
      </c>
      <c r="I212" s="70">
        <f t="shared" si="62"/>
        <v>0.15384615384615385</v>
      </c>
      <c r="J212" s="70">
        <f t="shared" si="63"/>
        <v>0.16574585635359115</v>
      </c>
      <c r="K212" s="70">
        <f t="shared" si="55"/>
        <v>0.16966966966966968</v>
      </c>
      <c r="L212" s="74"/>
      <c r="N212" s="70">
        <f t="shared" si="64"/>
        <v>0.24793388429752067</v>
      </c>
      <c r="O212" s="70">
        <f t="shared" si="65"/>
        <v>0.23557692307692307</v>
      </c>
      <c r="P212" s="70">
        <f t="shared" si="66"/>
        <v>0.2154696132596685</v>
      </c>
      <c r="Q212" s="70">
        <f t="shared" si="56"/>
        <v>0.19519519519519518</v>
      </c>
      <c r="R212" s="74"/>
      <c r="T212" s="70">
        <f t="shared" si="67"/>
        <v>0.32231404958677684</v>
      </c>
      <c r="U212" s="70">
        <f t="shared" si="68"/>
        <v>0.3173076923076923</v>
      </c>
      <c r="V212" s="70">
        <f t="shared" si="69"/>
        <v>0.34806629834254144</v>
      </c>
      <c r="W212" s="70">
        <f t="shared" si="57"/>
        <v>0.28378378378378377</v>
      </c>
      <c r="X212" s="74"/>
      <c r="Z212" s="70">
        <f t="shared" si="70"/>
        <v>0.2975206611570248</v>
      </c>
      <c r="AA212" s="70">
        <f t="shared" si="71"/>
        <v>0.2932692307692308</v>
      </c>
      <c r="AB212" s="70">
        <f t="shared" si="72"/>
        <v>0.27071823204419887</v>
      </c>
      <c r="AC212" s="70">
        <f t="shared" si="58"/>
        <v>0.22672672672672672</v>
      </c>
      <c r="AD212" s="74"/>
      <c r="AF212" s="70">
        <f t="shared" si="59"/>
        <v>0.12462462462462462</v>
      </c>
      <c r="AG212" s="74"/>
    </row>
    <row r="213" spans="1:33" ht="15" customHeight="1">
      <c r="A213" s="14">
        <v>2007</v>
      </c>
      <c r="B213" s="70">
        <f t="shared" si="60"/>
        <v>1</v>
      </c>
      <c r="C213" s="70">
        <f t="shared" si="60"/>
        <v>1</v>
      </c>
      <c r="D213" s="70">
        <f t="shared" si="60"/>
        <v>1</v>
      </c>
      <c r="E213" s="70">
        <f t="shared" si="54"/>
        <v>1</v>
      </c>
      <c r="F213" s="74"/>
      <c r="H213" s="70">
        <f t="shared" si="61"/>
        <v>0.17829457364341086</v>
      </c>
      <c r="I213" s="70">
        <f t="shared" si="62"/>
        <v>0.1643192488262911</v>
      </c>
      <c r="J213" s="70">
        <f t="shared" si="63"/>
        <v>0.20754716981132076</v>
      </c>
      <c r="K213" s="70">
        <f t="shared" si="55"/>
        <v>0.17455138662316477</v>
      </c>
      <c r="L213" s="74"/>
      <c r="N213" s="70">
        <f t="shared" si="64"/>
        <v>0.20930232558139536</v>
      </c>
      <c r="O213" s="70">
        <f t="shared" si="65"/>
        <v>0.2300469483568075</v>
      </c>
      <c r="P213" s="70">
        <f t="shared" si="66"/>
        <v>0.24528301886792453</v>
      </c>
      <c r="Q213" s="70">
        <f t="shared" si="56"/>
        <v>0.19738988580750408</v>
      </c>
      <c r="R213" s="74"/>
      <c r="T213" s="70">
        <f t="shared" si="67"/>
        <v>0.3178294573643411</v>
      </c>
      <c r="U213" s="70">
        <f t="shared" si="68"/>
        <v>0.3192488262910798</v>
      </c>
      <c r="V213" s="70">
        <f t="shared" si="69"/>
        <v>0.29380053908355797</v>
      </c>
      <c r="W213" s="70">
        <f t="shared" si="57"/>
        <v>0.265905383360522</v>
      </c>
      <c r="X213" s="74"/>
      <c r="Z213" s="70">
        <f t="shared" si="70"/>
        <v>0.29457364341085274</v>
      </c>
      <c r="AA213" s="70">
        <f t="shared" si="71"/>
        <v>0.2863849765258216</v>
      </c>
      <c r="AB213" s="70">
        <f t="shared" si="72"/>
        <v>0.25336927223719674</v>
      </c>
      <c r="AC213" s="70">
        <f t="shared" si="58"/>
        <v>0.2300163132137031</v>
      </c>
      <c r="AD213" s="74"/>
      <c r="AF213" s="70">
        <f t="shared" si="59"/>
        <v>0.13213703099510604</v>
      </c>
      <c r="AG213" s="74"/>
    </row>
    <row r="214" spans="1:33" ht="15" customHeight="1">
      <c r="A214" s="14">
        <v>2008</v>
      </c>
      <c r="B214" s="70">
        <f t="shared" si="60"/>
        <v>1</v>
      </c>
      <c r="C214" s="70">
        <f t="shared" si="60"/>
        <v>1</v>
      </c>
      <c r="D214" s="70">
        <f t="shared" si="60"/>
        <v>1</v>
      </c>
      <c r="E214" s="70">
        <f t="shared" si="54"/>
        <v>1</v>
      </c>
      <c r="F214" s="74"/>
      <c r="H214" s="70">
        <f t="shared" si="61"/>
        <v>0.14285714285714285</v>
      </c>
      <c r="I214" s="70">
        <f t="shared" si="62"/>
        <v>0.15609756097560976</v>
      </c>
      <c r="J214" s="70">
        <f t="shared" si="63"/>
        <v>0.16138328530259366</v>
      </c>
      <c r="K214" s="70">
        <f t="shared" si="55"/>
        <v>0.16097560975609757</v>
      </c>
      <c r="L214" s="74"/>
      <c r="N214" s="70">
        <f t="shared" si="64"/>
        <v>0.2857142857142857</v>
      </c>
      <c r="O214" s="70">
        <f t="shared" si="65"/>
        <v>0.2731707317073171</v>
      </c>
      <c r="P214" s="70">
        <f t="shared" si="66"/>
        <v>0.2622478386167147</v>
      </c>
      <c r="Q214" s="70">
        <f t="shared" si="56"/>
        <v>0.20650406504065041</v>
      </c>
      <c r="R214" s="74"/>
      <c r="T214" s="70">
        <f t="shared" si="67"/>
        <v>0.30952380952380953</v>
      </c>
      <c r="U214" s="70">
        <f t="shared" si="68"/>
        <v>0.3024390243902439</v>
      </c>
      <c r="V214" s="70">
        <f t="shared" si="69"/>
        <v>0.3371757925072046</v>
      </c>
      <c r="W214" s="70">
        <f t="shared" si="57"/>
        <v>0.2601626016260163</v>
      </c>
      <c r="X214" s="74"/>
      <c r="Z214" s="70">
        <f t="shared" si="70"/>
        <v>0.2619047619047619</v>
      </c>
      <c r="AA214" s="70">
        <f t="shared" si="71"/>
        <v>0.2682926829268293</v>
      </c>
      <c r="AB214" s="70">
        <f t="shared" si="72"/>
        <v>0.23919308357348704</v>
      </c>
      <c r="AC214" s="70">
        <f t="shared" si="58"/>
        <v>0.23577235772357724</v>
      </c>
      <c r="AD214" s="74"/>
      <c r="AF214" s="70">
        <f t="shared" si="59"/>
        <v>0.13658536585365855</v>
      </c>
      <c r="AG214" s="74"/>
    </row>
    <row r="215" spans="1:33" ht="15" customHeight="1">
      <c r="A215" s="14">
        <v>2009</v>
      </c>
      <c r="B215" s="70">
        <f t="shared" si="60"/>
        <v>1</v>
      </c>
      <c r="C215" s="70">
        <f t="shared" si="60"/>
        <v>1</v>
      </c>
      <c r="D215" s="70">
        <f t="shared" si="60"/>
        <v>1</v>
      </c>
      <c r="E215" s="70">
        <f t="shared" si="54"/>
        <v>1</v>
      </c>
      <c r="F215" s="74"/>
      <c r="H215" s="70">
        <f t="shared" si="61"/>
        <v>0.18110236220472442</v>
      </c>
      <c r="I215" s="70">
        <f t="shared" si="62"/>
        <v>0.18584070796460178</v>
      </c>
      <c r="J215" s="70">
        <f t="shared" si="63"/>
        <v>0.1907356948228883</v>
      </c>
      <c r="K215" s="70">
        <f t="shared" si="55"/>
        <v>0.18357487922705315</v>
      </c>
      <c r="L215" s="74"/>
      <c r="N215" s="70">
        <f t="shared" si="64"/>
        <v>0.2440944881889764</v>
      </c>
      <c r="O215" s="70">
        <f t="shared" si="65"/>
        <v>0.2743362831858407</v>
      </c>
      <c r="P215" s="70">
        <f t="shared" si="66"/>
        <v>0.23705722070844687</v>
      </c>
      <c r="Q215" s="70">
        <f t="shared" si="56"/>
        <v>0.1996779388083736</v>
      </c>
      <c r="R215" s="74"/>
      <c r="T215" s="70">
        <f t="shared" si="67"/>
        <v>0.29133858267716534</v>
      </c>
      <c r="U215" s="70">
        <f t="shared" si="68"/>
        <v>0.25663716814159293</v>
      </c>
      <c r="V215" s="70">
        <f t="shared" si="69"/>
        <v>0.30517711171662126</v>
      </c>
      <c r="W215" s="70">
        <f t="shared" si="57"/>
        <v>0.25925925925925924</v>
      </c>
      <c r="X215" s="74"/>
      <c r="Z215" s="70">
        <f t="shared" si="70"/>
        <v>0.28346456692913385</v>
      </c>
      <c r="AA215" s="70">
        <f t="shared" si="71"/>
        <v>0.2831858407079646</v>
      </c>
      <c r="AB215" s="70">
        <f t="shared" si="72"/>
        <v>0.2670299727520436</v>
      </c>
      <c r="AC215" s="70">
        <f t="shared" si="58"/>
        <v>0.2286634460547504</v>
      </c>
      <c r="AD215" s="74"/>
      <c r="AF215" s="70">
        <f t="shared" si="59"/>
        <v>0.1288244766505636</v>
      </c>
      <c r="AG215" s="74"/>
    </row>
    <row r="216" spans="1:33" ht="15" customHeight="1">
      <c r="A216" s="14">
        <v>2010</v>
      </c>
      <c r="B216" s="70">
        <f t="shared" si="60"/>
        <v>1</v>
      </c>
      <c r="C216" s="70">
        <f t="shared" si="60"/>
        <v>1</v>
      </c>
      <c r="D216" s="70">
        <f t="shared" si="60"/>
        <v>1</v>
      </c>
      <c r="E216" s="70">
        <f t="shared" si="54"/>
        <v>1</v>
      </c>
      <c r="F216" s="75"/>
      <c r="H216" s="70">
        <f t="shared" si="61"/>
        <v>0.20388349514563106</v>
      </c>
      <c r="I216" s="70">
        <f t="shared" si="62"/>
        <v>0.15217391304347827</v>
      </c>
      <c r="J216" s="70">
        <f t="shared" si="63"/>
        <v>0.17714285714285713</v>
      </c>
      <c r="K216" s="70">
        <f t="shared" si="55"/>
        <v>0.16109422492401215</v>
      </c>
      <c r="L216" s="75"/>
      <c r="N216" s="70">
        <f t="shared" si="64"/>
        <v>0.22330097087378642</v>
      </c>
      <c r="O216" s="70">
        <f t="shared" si="65"/>
        <v>0.24456521739130435</v>
      </c>
      <c r="P216" s="70">
        <f t="shared" si="66"/>
        <v>0.26</v>
      </c>
      <c r="Q216" s="70">
        <f t="shared" si="56"/>
        <v>0.1899696048632219</v>
      </c>
      <c r="R216" s="75"/>
      <c r="T216" s="70">
        <f t="shared" si="67"/>
        <v>0.3106796116504854</v>
      </c>
      <c r="U216" s="70">
        <f t="shared" si="68"/>
        <v>0.30978260869565216</v>
      </c>
      <c r="V216" s="70">
        <f t="shared" si="69"/>
        <v>0.3</v>
      </c>
      <c r="W216" s="70">
        <f t="shared" si="57"/>
        <v>0.2553191489361702</v>
      </c>
      <c r="X216" s="75"/>
      <c r="Z216" s="70">
        <f t="shared" si="70"/>
        <v>0.2621359223300971</v>
      </c>
      <c r="AA216" s="70">
        <f t="shared" si="71"/>
        <v>0.29347826086956524</v>
      </c>
      <c r="AB216" s="70">
        <f t="shared" si="72"/>
        <v>0.26285714285714284</v>
      </c>
      <c r="AC216" s="70">
        <f t="shared" si="58"/>
        <v>0.2553191489361702</v>
      </c>
      <c r="AD216" s="75"/>
      <c r="AF216" s="70">
        <f t="shared" si="59"/>
        <v>0.13829787234042554</v>
      </c>
      <c r="AG216" s="75"/>
    </row>
    <row r="217" spans="2:33" ht="15" customHeight="1">
      <c r="B217" s="44"/>
      <c r="C217" s="44"/>
      <c r="D217" s="44"/>
      <c r="E217" s="44"/>
      <c r="F217" s="43"/>
      <c r="H217" s="44"/>
      <c r="I217" s="44"/>
      <c r="J217" s="44"/>
      <c r="K217" s="44"/>
      <c r="L217" s="43"/>
      <c r="N217" s="44"/>
      <c r="O217" s="44"/>
      <c r="P217" s="44"/>
      <c r="Q217" s="44"/>
      <c r="R217" s="43"/>
      <c r="T217" s="44"/>
      <c r="U217" s="44"/>
      <c r="V217" s="44"/>
      <c r="W217" s="44"/>
      <c r="X217" s="43"/>
      <c r="Z217" s="44"/>
      <c r="AA217" s="44"/>
      <c r="AB217" s="44"/>
      <c r="AC217" s="44"/>
      <c r="AD217" s="43"/>
      <c r="AF217" s="44"/>
      <c r="AG217" s="43"/>
    </row>
    <row r="218" spans="2:33" ht="15" customHeight="1">
      <c r="B218" s="44"/>
      <c r="C218" s="44"/>
      <c r="D218" s="44"/>
      <c r="E218" s="44"/>
      <c r="F218" s="43"/>
      <c r="H218" s="44"/>
      <c r="I218" s="44"/>
      <c r="J218" s="44"/>
      <c r="K218" s="44"/>
      <c r="L218" s="43"/>
      <c r="N218" s="44"/>
      <c r="O218" s="44"/>
      <c r="P218" s="44"/>
      <c r="Q218" s="44"/>
      <c r="R218" s="43"/>
      <c r="T218" s="44"/>
      <c r="U218" s="44"/>
      <c r="V218" s="44"/>
      <c r="W218" s="44"/>
      <c r="X218" s="43"/>
      <c r="Z218" s="44"/>
      <c r="AA218" s="44"/>
      <c r="AB218" s="44"/>
      <c r="AC218" s="44"/>
      <c r="AD218" s="43"/>
      <c r="AF218" s="44"/>
      <c r="AG218" s="43"/>
    </row>
    <row r="219" spans="2:33" ht="15" customHeight="1">
      <c r="B219" s="44"/>
      <c r="C219" s="44"/>
      <c r="D219" s="44"/>
      <c r="E219" s="44"/>
      <c r="F219" s="43"/>
      <c r="H219" s="44"/>
      <c r="I219" s="44"/>
      <c r="J219" s="44"/>
      <c r="K219" s="44"/>
      <c r="L219" s="43"/>
      <c r="N219" s="44"/>
      <c r="O219" s="44"/>
      <c r="P219" s="44"/>
      <c r="Q219" s="44"/>
      <c r="R219" s="43"/>
      <c r="T219" s="44"/>
      <c r="U219" s="44"/>
      <c r="V219" s="44"/>
      <c r="W219" s="44"/>
      <c r="X219" s="43"/>
      <c r="Z219" s="44"/>
      <c r="AA219" s="44"/>
      <c r="AB219" s="44"/>
      <c r="AC219" s="44"/>
      <c r="AD219" s="43"/>
      <c r="AF219" s="44"/>
      <c r="AG219" s="43"/>
    </row>
    <row r="220" spans="2:32" ht="15" customHeight="1">
      <c r="B220" s="29" t="s">
        <v>84</v>
      </c>
      <c r="C220" s="29" t="s">
        <v>83</v>
      </c>
      <c r="D220" s="29">
        <v>432</v>
      </c>
      <c r="E220" s="29">
        <v>144</v>
      </c>
      <c r="H220" s="29" t="s">
        <v>84</v>
      </c>
      <c r="I220" s="29" t="s">
        <v>83</v>
      </c>
      <c r="J220" s="29">
        <v>432</v>
      </c>
      <c r="K220" s="29">
        <v>144</v>
      </c>
      <c r="N220" s="29" t="s">
        <v>84</v>
      </c>
      <c r="O220" s="29" t="s">
        <v>83</v>
      </c>
      <c r="P220" s="29">
        <v>432</v>
      </c>
      <c r="Q220" s="29">
        <v>144</v>
      </c>
      <c r="T220" s="29" t="s">
        <v>84</v>
      </c>
      <c r="U220" s="29" t="s">
        <v>83</v>
      </c>
      <c r="V220" s="29">
        <v>432</v>
      </c>
      <c r="W220" s="29">
        <v>144</v>
      </c>
      <c r="Z220" s="29" t="s">
        <v>84</v>
      </c>
      <c r="AA220" s="29" t="s">
        <v>83</v>
      </c>
      <c r="AB220" s="29">
        <v>432</v>
      </c>
      <c r="AC220" s="29">
        <v>144</v>
      </c>
      <c r="AF220" s="33">
        <v>144</v>
      </c>
    </row>
    <row r="221" spans="1:33" ht="15" customHeight="1">
      <c r="A221" s="29">
        <v>1987</v>
      </c>
      <c r="B221" s="48">
        <v>5</v>
      </c>
      <c r="C221" s="48">
        <v>199</v>
      </c>
      <c r="D221" s="48">
        <v>728</v>
      </c>
      <c r="E221" s="48">
        <v>3363</v>
      </c>
      <c r="F221" s="76" t="s">
        <v>86</v>
      </c>
      <c r="H221" s="48">
        <v>0</v>
      </c>
      <c r="I221" s="48">
        <v>19</v>
      </c>
      <c r="J221" s="48">
        <v>109</v>
      </c>
      <c r="K221" s="48">
        <v>651</v>
      </c>
      <c r="L221" s="76" t="s">
        <v>89</v>
      </c>
      <c r="N221" s="48">
        <v>0</v>
      </c>
      <c r="O221" s="48">
        <v>37</v>
      </c>
      <c r="P221" s="48">
        <v>166</v>
      </c>
      <c r="Q221" s="48">
        <v>688</v>
      </c>
      <c r="R221" s="76" t="s">
        <v>89</v>
      </c>
      <c r="T221" s="48">
        <v>2</v>
      </c>
      <c r="U221" s="48">
        <v>71</v>
      </c>
      <c r="V221" s="48">
        <v>242</v>
      </c>
      <c r="W221" s="48">
        <v>709</v>
      </c>
      <c r="X221" s="76" t="s">
        <v>89</v>
      </c>
      <c r="Z221" s="48">
        <v>3</v>
      </c>
      <c r="AA221" s="48">
        <v>72</v>
      </c>
      <c r="AB221" s="48">
        <v>211</v>
      </c>
      <c r="AC221" s="48">
        <v>769</v>
      </c>
      <c r="AD221" s="76" t="s">
        <v>89</v>
      </c>
      <c r="AF221" s="48">
        <v>546</v>
      </c>
      <c r="AG221" s="76" t="s">
        <v>89</v>
      </c>
    </row>
    <row r="222" spans="1:33" ht="15" customHeight="1">
      <c r="A222" s="29">
        <v>1988</v>
      </c>
      <c r="B222" s="48">
        <v>14</v>
      </c>
      <c r="C222" s="48">
        <v>254</v>
      </c>
      <c r="D222" s="48">
        <v>843</v>
      </c>
      <c r="E222" s="48">
        <v>3145</v>
      </c>
      <c r="F222" s="76"/>
      <c r="H222" s="48">
        <v>0</v>
      </c>
      <c r="I222" s="48">
        <v>22</v>
      </c>
      <c r="J222" s="48">
        <v>134</v>
      </c>
      <c r="K222" s="48">
        <v>570</v>
      </c>
      <c r="L222" s="76"/>
      <c r="N222" s="48">
        <v>2</v>
      </c>
      <c r="O222" s="48">
        <v>55</v>
      </c>
      <c r="P222" s="48">
        <v>222</v>
      </c>
      <c r="Q222" s="48">
        <v>800</v>
      </c>
      <c r="R222" s="76"/>
      <c r="T222" s="48">
        <v>4</v>
      </c>
      <c r="U222" s="48">
        <v>71</v>
      </c>
      <c r="V222" s="48">
        <v>211</v>
      </c>
      <c r="W222" s="48">
        <v>618</v>
      </c>
      <c r="X222" s="76"/>
      <c r="Z222" s="48">
        <v>8</v>
      </c>
      <c r="AA222" s="48">
        <v>106</v>
      </c>
      <c r="AB222" s="48">
        <v>276</v>
      </c>
      <c r="AC222" s="48">
        <v>685</v>
      </c>
      <c r="AD222" s="76"/>
      <c r="AF222" s="48">
        <v>472</v>
      </c>
      <c r="AG222" s="76"/>
    </row>
    <row r="223" spans="1:33" ht="15" customHeight="1">
      <c r="A223" s="29">
        <v>1989</v>
      </c>
      <c r="B223" s="48">
        <v>22</v>
      </c>
      <c r="C223" s="48">
        <v>217</v>
      </c>
      <c r="D223" s="48">
        <v>587</v>
      </c>
      <c r="E223" s="48">
        <v>2952</v>
      </c>
      <c r="F223" s="76"/>
      <c r="H223" s="48">
        <v>3</v>
      </c>
      <c r="I223" s="48">
        <v>32</v>
      </c>
      <c r="J223" s="48">
        <v>107</v>
      </c>
      <c r="K223" s="48">
        <v>632</v>
      </c>
      <c r="L223" s="76"/>
      <c r="N223" s="48">
        <v>3</v>
      </c>
      <c r="O223" s="48">
        <v>37</v>
      </c>
      <c r="P223" s="48">
        <v>89</v>
      </c>
      <c r="Q223" s="48">
        <v>595</v>
      </c>
      <c r="R223" s="76"/>
      <c r="T223" s="48">
        <v>7</v>
      </c>
      <c r="U223" s="48">
        <v>71</v>
      </c>
      <c r="V223" s="48">
        <v>182</v>
      </c>
      <c r="W223" s="48">
        <v>610</v>
      </c>
      <c r="X223" s="76"/>
      <c r="Z223" s="48">
        <v>9</v>
      </c>
      <c r="AA223" s="48">
        <v>77</v>
      </c>
      <c r="AB223" s="48">
        <v>209</v>
      </c>
      <c r="AC223" s="48">
        <v>714</v>
      </c>
      <c r="AD223" s="76"/>
      <c r="AF223" s="48">
        <v>401</v>
      </c>
      <c r="AG223" s="76"/>
    </row>
    <row r="224" spans="1:33" ht="15" customHeight="1">
      <c r="A224" s="29">
        <v>1990</v>
      </c>
      <c r="B224" s="48">
        <v>33</v>
      </c>
      <c r="C224" s="48">
        <v>250</v>
      </c>
      <c r="D224" s="48">
        <v>850</v>
      </c>
      <c r="E224" s="48">
        <v>2877</v>
      </c>
      <c r="F224" s="76"/>
      <c r="H224" s="48">
        <v>3</v>
      </c>
      <c r="I224" s="48">
        <v>22</v>
      </c>
      <c r="J224" s="48">
        <v>80</v>
      </c>
      <c r="K224" s="48">
        <v>511</v>
      </c>
      <c r="L224" s="76"/>
      <c r="N224" s="48">
        <v>9</v>
      </c>
      <c r="O224" s="48">
        <v>38</v>
      </c>
      <c r="P224" s="48">
        <v>174</v>
      </c>
      <c r="Q224" s="48">
        <v>643</v>
      </c>
      <c r="R224" s="76"/>
      <c r="T224" s="48">
        <v>7</v>
      </c>
      <c r="U224" s="48">
        <v>78</v>
      </c>
      <c r="V224" s="48">
        <v>205</v>
      </c>
      <c r="W224" s="48">
        <v>571</v>
      </c>
      <c r="X224" s="76"/>
      <c r="Z224" s="48">
        <v>14</v>
      </c>
      <c r="AA224" s="48">
        <v>112</v>
      </c>
      <c r="AB224" s="48">
        <v>391</v>
      </c>
      <c r="AC224" s="48">
        <v>815</v>
      </c>
      <c r="AD224" s="76"/>
      <c r="AF224" s="48">
        <v>337</v>
      </c>
      <c r="AG224" s="76"/>
    </row>
    <row r="225" spans="1:33" ht="15" customHeight="1">
      <c r="A225" s="29">
        <v>1991</v>
      </c>
      <c r="B225" s="48">
        <v>38</v>
      </c>
      <c r="C225" s="48">
        <v>222</v>
      </c>
      <c r="D225" s="48">
        <v>858</v>
      </c>
      <c r="E225" s="48">
        <v>2988</v>
      </c>
      <c r="F225" s="76"/>
      <c r="H225" s="48">
        <v>3</v>
      </c>
      <c r="I225" s="48">
        <v>20</v>
      </c>
      <c r="J225" s="48">
        <v>68</v>
      </c>
      <c r="K225" s="48">
        <v>440</v>
      </c>
      <c r="L225" s="76"/>
      <c r="N225" s="48">
        <v>4</v>
      </c>
      <c r="O225" s="48">
        <v>26</v>
      </c>
      <c r="P225" s="48">
        <v>250</v>
      </c>
      <c r="Q225" s="48">
        <v>752</v>
      </c>
      <c r="R225" s="76"/>
      <c r="T225" s="48">
        <v>15</v>
      </c>
      <c r="U225" s="48">
        <v>85</v>
      </c>
      <c r="V225" s="48">
        <v>261</v>
      </c>
      <c r="W225" s="48">
        <v>833</v>
      </c>
      <c r="X225" s="76"/>
      <c r="Z225" s="48">
        <v>16</v>
      </c>
      <c r="AA225" s="48">
        <v>91</v>
      </c>
      <c r="AB225" s="48">
        <v>279</v>
      </c>
      <c r="AC225" s="48">
        <v>650</v>
      </c>
      <c r="AD225" s="76"/>
      <c r="AF225" s="48">
        <v>313</v>
      </c>
      <c r="AG225" s="76"/>
    </row>
    <row r="226" spans="1:33" ht="15" customHeight="1">
      <c r="A226" s="29">
        <v>1992</v>
      </c>
      <c r="B226" s="48">
        <v>26</v>
      </c>
      <c r="C226" s="48">
        <v>178</v>
      </c>
      <c r="D226" s="48">
        <v>983</v>
      </c>
      <c r="E226" s="48">
        <v>2981</v>
      </c>
      <c r="F226" s="76"/>
      <c r="H226" s="48">
        <v>1</v>
      </c>
      <c r="I226" s="48">
        <v>19</v>
      </c>
      <c r="J226" s="48">
        <v>83</v>
      </c>
      <c r="K226" s="48">
        <v>431</v>
      </c>
      <c r="L226" s="76"/>
      <c r="N226" s="48">
        <v>2</v>
      </c>
      <c r="O226" s="48">
        <v>18</v>
      </c>
      <c r="P226" s="48">
        <v>240</v>
      </c>
      <c r="Q226" s="48">
        <v>771</v>
      </c>
      <c r="R226" s="76"/>
      <c r="T226" s="48">
        <v>9</v>
      </c>
      <c r="U226" s="48">
        <v>68</v>
      </c>
      <c r="V226" s="48">
        <v>285</v>
      </c>
      <c r="W226" s="48">
        <v>656</v>
      </c>
      <c r="X226" s="76"/>
      <c r="Z226" s="48">
        <v>14</v>
      </c>
      <c r="AA226" s="48">
        <v>73</v>
      </c>
      <c r="AB226" s="48">
        <v>375</v>
      </c>
      <c r="AC226" s="48">
        <v>712</v>
      </c>
      <c r="AD226" s="76"/>
      <c r="AF226" s="48">
        <v>411</v>
      </c>
      <c r="AG226" s="76"/>
    </row>
    <row r="227" spans="1:33" ht="15" customHeight="1">
      <c r="A227" s="29">
        <v>1993</v>
      </c>
      <c r="B227" s="48">
        <v>39</v>
      </c>
      <c r="C227" s="48">
        <v>249</v>
      </c>
      <c r="D227" s="48">
        <v>933</v>
      </c>
      <c r="E227" s="48">
        <v>2453</v>
      </c>
      <c r="F227" s="76"/>
      <c r="H227" s="48">
        <v>0</v>
      </c>
      <c r="I227" s="48">
        <v>11</v>
      </c>
      <c r="J227" s="48">
        <v>85</v>
      </c>
      <c r="K227" s="48">
        <v>362</v>
      </c>
      <c r="L227" s="76"/>
      <c r="N227" s="48">
        <v>5</v>
      </c>
      <c r="O227" s="48">
        <v>43</v>
      </c>
      <c r="P227" s="48">
        <v>243</v>
      </c>
      <c r="Q227" s="48">
        <v>467</v>
      </c>
      <c r="R227" s="76"/>
      <c r="T227" s="48">
        <v>18</v>
      </c>
      <c r="U227" s="48">
        <v>115</v>
      </c>
      <c r="V227" s="48">
        <v>276</v>
      </c>
      <c r="W227" s="48">
        <v>701</v>
      </c>
      <c r="X227" s="76"/>
      <c r="Z227" s="48">
        <v>16</v>
      </c>
      <c r="AA227" s="48">
        <v>80</v>
      </c>
      <c r="AB227" s="48">
        <v>329</v>
      </c>
      <c r="AC227" s="48">
        <v>505</v>
      </c>
      <c r="AD227" s="76"/>
      <c r="AF227" s="48">
        <v>418</v>
      </c>
      <c r="AG227" s="76"/>
    </row>
    <row r="228" spans="1:33" ht="15" customHeight="1">
      <c r="A228" s="29">
        <v>1994</v>
      </c>
      <c r="B228" s="48">
        <v>41</v>
      </c>
      <c r="C228" s="48">
        <v>308</v>
      </c>
      <c r="D228" s="48">
        <v>1035</v>
      </c>
      <c r="E228" s="48">
        <v>3122</v>
      </c>
      <c r="F228" s="76"/>
      <c r="H228" s="48">
        <v>2</v>
      </c>
      <c r="I228" s="48">
        <v>20</v>
      </c>
      <c r="J228" s="48">
        <v>98</v>
      </c>
      <c r="K228" s="48">
        <v>543</v>
      </c>
      <c r="L228" s="76"/>
      <c r="N228" s="48">
        <v>7</v>
      </c>
      <c r="O228" s="48">
        <v>72</v>
      </c>
      <c r="P228" s="48">
        <v>318</v>
      </c>
      <c r="Q228" s="48">
        <v>588</v>
      </c>
      <c r="R228" s="76"/>
      <c r="T228" s="48">
        <v>13</v>
      </c>
      <c r="U228" s="48">
        <v>99</v>
      </c>
      <c r="V228" s="48">
        <v>278</v>
      </c>
      <c r="W228" s="48">
        <v>721</v>
      </c>
      <c r="X228" s="76"/>
      <c r="Z228" s="48">
        <v>19</v>
      </c>
      <c r="AA228" s="48">
        <v>117</v>
      </c>
      <c r="AB228" s="48">
        <v>341</v>
      </c>
      <c r="AC228" s="48">
        <v>859</v>
      </c>
      <c r="AD228" s="76"/>
      <c r="AF228" s="48">
        <v>411</v>
      </c>
      <c r="AG228" s="76"/>
    </row>
    <row r="229" spans="1:33" ht="15" customHeight="1">
      <c r="A229" s="29">
        <v>1995</v>
      </c>
      <c r="B229" s="48">
        <v>73</v>
      </c>
      <c r="C229" s="48">
        <v>606</v>
      </c>
      <c r="D229" s="48">
        <v>1552</v>
      </c>
      <c r="E229" s="48">
        <v>3152</v>
      </c>
      <c r="F229" s="76"/>
      <c r="H229" s="48">
        <v>0</v>
      </c>
      <c r="I229" s="48">
        <v>42</v>
      </c>
      <c r="J229" s="48">
        <v>113</v>
      </c>
      <c r="K229" s="48">
        <v>594</v>
      </c>
      <c r="L229" s="76"/>
      <c r="N229" s="48">
        <v>2</v>
      </c>
      <c r="O229" s="48">
        <v>129</v>
      </c>
      <c r="P229" s="48">
        <v>411</v>
      </c>
      <c r="Q229" s="48">
        <v>756</v>
      </c>
      <c r="R229" s="76"/>
      <c r="T229" s="48">
        <v>22</v>
      </c>
      <c r="U229" s="48">
        <v>124</v>
      </c>
      <c r="V229" s="48">
        <v>328</v>
      </c>
      <c r="W229" s="48">
        <v>745</v>
      </c>
      <c r="X229" s="76"/>
      <c r="Z229" s="48">
        <v>49</v>
      </c>
      <c r="AA229" s="48">
        <v>311</v>
      </c>
      <c r="AB229" s="48">
        <v>700</v>
      </c>
      <c r="AC229" s="48">
        <v>701</v>
      </c>
      <c r="AD229" s="76"/>
      <c r="AF229" s="48">
        <v>356</v>
      </c>
      <c r="AG229" s="76"/>
    </row>
    <row r="230" spans="1:33" ht="15" customHeight="1">
      <c r="A230" s="29">
        <v>1996</v>
      </c>
      <c r="B230" s="48">
        <v>82</v>
      </c>
      <c r="C230" s="48">
        <v>395</v>
      </c>
      <c r="D230" s="48">
        <v>1207</v>
      </c>
      <c r="E230" s="48">
        <v>2892</v>
      </c>
      <c r="F230" s="76"/>
      <c r="H230" s="48">
        <v>4</v>
      </c>
      <c r="I230" s="48">
        <v>48</v>
      </c>
      <c r="J230" s="48">
        <v>166</v>
      </c>
      <c r="K230" s="48">
        <v>521</v>
      </c>
      <c r="L230" s="76"/>
      <c r="N230" s="48">
        <v>14</v>
      </c>
      <c r="O230" s="48">
        <v>113</v>
      </c>
      <c r="P230" s="48">
        <v>326</v>
      </c>
      <c r="Q230" s="48">
        <v>588</v>
      </c>
      <c r="R230" s="76"/>
      <c r="T230" s="48">
        <v>33</v>
      </c>
      <c r="U230" s="48">
        <v>120</v>
      </c>
      <c r="V230" s="48">
        <v>351</v>
      </c>
      <c r="W230" s="48">
        <v>711</v>
      </c>
      <c r="X230" s="76"/>
      <c r="Z230" s="48">
        <v>31</v>
      </c>
      <c r="AA230" s="48">
        <v>114</v>
      </c>
      <c r="AB230" s="48">
        <v>364</v>
      </c>
      <c r="AC230" s="48">
        <v>701</v>
      </c>
      <c r="AD230" s="76"/>
      <c r="AF230" s="48">
        <v>371</v>
      </c>
      <c r="AG230" s="76"/>
    </row>
    <row r="231" spans="1:33" ht="15" customHeight="1">
      <c r="A231" s="29">
        <v>1997</v>
      </c>
      <c r="B231" s="48">
        <v>91</v>
      </c>
      <c r="C231" s="48">
        <v>369</v>
      </c>
      <c r="D231" s="48">
        <v>1223</v>
      </c>
      <c r="E231" s="48">
        <v>3114</v>
      </c>
      <c r="F231" s="76"/>
      <c r="H231" s="48">
        <v>11</v>
      </c>
      <c r="I231" s="48">
        <v>27</v>
      </c>
      <c r="J231" s="48">
        <v>121</v>
      </c>
      <c r="K231" s="48">
        <v>608</v>
      </c>
      <c r="L231" s="76"/>
      <c r="N231" s="48">
        <v>18</v>
      </c>
      <c r="O231" s="48">
        <v>84</v>
      </c>
      <c r="P231" s="48">
        <v>344</v>
      </c>
      <c r="Q231" s="48">
        <v>672</v>
      </c>
      <c r="R231" s="76"/>
      <c r="T231" s="48">
        <v>24</v>
      </c>
      <c r="U231" s="48">
        <v>95</v>
      </c>
      <c r="V231" s="48">
        <v>298</v>
      </c>
      <c r="W231" s="48">
        <v>669</v>
      </c>
      <c r="X231" s="76"/>
      <c r="Z231" s="48">
        <v>38</v>
      </c>
      <c r="AA231" s="48">
        <v>163</v>
      </c>
      <c r="AB231" s="48">
        <v>460</v>
      </c>
      <c r="AC231" s="48">
        <v>718</v>
      </c>
      <c r="AD231" s="76"/>
      <c r="AF231" s="48">
        <v>447</v>
      </c>
      <c r="AG231" s="76"/>
    </row>
    <row r="232" spans="1:33" ht="15" customHeight="1">
      <c r="A232" s="29">
        <v>1998</v>
      </c>
      <c r="B232" s="48">
        <v>71</v>
      </c>
      <c r="C232" s="48">
        <v>284</v>
      </c>
      <c r="D232" s="48">
        <v>937</v>
      </c>
      <c r="E232" s="48">
        <v>3304</v>
      </c>
      <c r="F232" s="76"/>
      <c r="H232" s="48">
        <v>3</v>
      </c>
      <c r="I232" s="48">
        <v>34</v>
      </c>
      <c r="J232" s="48">
        <v>104</v>
      </c>
      <c r="K232" s="48">
        <v>589</v>
      </c>
      <c r="L232" s="76"/>
      <c r="N232" s="48">
        <v>25</v>
      </c>
      <c r="O232" s="48">
        <v>104</v>
      </c>
      <c r="P232" s="48">
        <v>273</v>
      </c>
      <c r="Q232" s="48">
        <v>718</v>
      </c>
      <c r="R232" s="76"/>
      <c r="T232" s="48">
        <v>19</v>
      </c>
      <c r="U232" s="48">
        <v>59</v>
      </c>
      <c r="V232" s="48">
        <v>279</v>
      </c>
      <c r="W232" s="48">
        <v>719</v>
      </c>
      <c r="X232" s="76"/>
      <c r="Z232" s="48">
        <v>24</v>
      </c>
      <c r="AA232" s="48">
        <v>87</v>
      </c>
      <c r="AB232" s="48">
        <v>281</v>
      </c>
      <c r="AC232" s="48">
        <v>795</v>
      </c>
      <c r="AD232" s="76"/>
      <c r="AF232" s="48">
        <v>483</v>
      </c>
      <c r="AG232" s="76"/>
    </row>
    <row r="233" spans="1:33" ht="15" customHeight="1">
      <c r="A233" s="29">
        <v>1999</v>
      </c>
      <c r="B233" s="48">
        <v>167</v>
      </c>
      <c r="C233" s="48">
        <v>382</v>
      </c>
      <c r="D233" s="48">
        <v>1164</v>
      </c>
      <c r="E233" s="48">
        <v>3754</v>
      </c>
      <c r="F233" s="76"/>
      <c r="H233" s="48">
        <v>12</v>
      </c>
      <c r="I233" s="48">
        <v>28</v>
      </c>
      <c r="J233" s="48">
        <v>99</v>
      </c>
      <c r="K233" s="48">
        <v>668</v>
      </c>
      <c r="L233" s="76"/>
      <c r="N233" s="48">
        <v>43</v>
      </c>
      <c r="O233" s="48">
        <v>87</v>
      </c>
      <c r="P233" s="48">
        <v>264</v>
      </c>
      <c r="Q233" s="48">
        <v>810</v>
      </c>
      <c r="R233" s="76"/>
      <c r="T233" s="48">
        <v>62</v>
      </c>
      <c r="U233" s="48">
        <v>147</v>
      </c>
      <c r="V233" s="48">
        <v>355</v>
      </c>
      <c r="W233" s="48">
        <v>915</v>
      </c>
      <c r="X233" s="76"/>
      <c r="Z233" s="48">
        <v>50</v>
      </c>
      <c r="AA233" s="48">
        <v>120</v>
      </c>
      <c r="AB233" s="48">
        <v>446</v>
      </c>
      <c r="AC233" s="48">
        <v>903</v>
      </c>
      <c r="AD233" s="76"/>
      <c r="AF233" s="48">
        <v>458</v>
      </c>
      <c r="AG233" s="76"/>
    </row>
    <row r="234" spans="1:33" ht="15" customHeight="1">
      <c r="A234" s="29">
        <v>2000</v>
      </c>
      <c r="B234" s="48">
        <v>164</v>
      </c>
      <c r="C234" s="48">
        <v>307</v>
      </c>
      <c r="D234" s="48">
        <v>1214</v>
      </c>
      <c r="E234" s="48">
        <v>3408</v>
      </c>
      <c r="F234" s="76"/>
      <c r="H234" s="48">
        <v>17</v>
      </c>
      <c r="I234" s="48">
        <v>21</v>
      </c>
      <c r="J234" s="48">
        <v>131</v>
      </c>
      <c r="K234" s="48">
        <v>677</v>
      </c>
      <c r="L234" s="76"/>
      <c r="N234" s="48">
        <v>38</v>
      </c>
      <c r="O234" s="48">
        <v>70</v>
      </c>
      <c r="P234" s="48">
        <v>296</v>
      </c>
      <c r="Q234" s="48">
        <v>767</v>
      </c>
      <c r="R234" s="76"/>
      <c r="T234" s="48">
        <v>61</v>
      </c>
      <c r="U234" s="48">
        <v>83</v>
      </c>
      <c r="V234" s="48">
        <v>322</v>
      </c>
      <c r="W234" s="48">
        <v>778</v>
      </c>
      <c r="X234" s="76"/>
      <c r="Z234" s="48">
        <v>48</v>
      </c>
      <c r="AA234" s="48">
        <v>133</v>
      </c>
      <c r="AB234" s="48">
        <v>465</v>
      </c>
      <c r="AC234" s="48">
        <v>744</v>
      </c>
      <c r="AD234" s="76"/>
      <c r="AF234" s="48">
        <v>442</v>
      </c>
      <c r="AG234" s="76"/>
    </row>
    <row r="235" spans="1:33" ht="15" customHeight="1">
      <c r="A235" s="29">
        <v>2001</v>
      </c>
      <c r="B235" s="48">
        <v>198</v>
      </c>
      <c r="C235" s="48">
        <v>320</v>
      </c>
      <c r="D235" s="48">
        <v>1243</v>
      </c>
      <c r="E235" s="48">
        <v>3524</v>
      </c>
      <c r="F235" s="76"/>
      <c r="H235" s="48">
        <v>25</v>
      </c>
      <c r="I235" s="48">
        <v>27</v>
      </c>
      <c r="J235" s="48">
        <v>142</v>
      </c>
      <c r="K235" s="48">
        <v>535</v>
      </c>
      <c r="L235" s="76"/>
      <c r="N235" s="48">
        <v>52</v>
      </c>
      <c r="O235" s="48">
        <v>71</v>
      </c>
      <c r="P235" s="48">
        <v>292</v>
      </c>
      <c r="Q235" s="48">
        <v>666</v>
      </c>
      <c r="R235" s="76"/>
      <c r="T235" s="48">
        <v>72</v>
      </c>
      <c r="U235" s="48">
        <v>77</v>
      </c>
      <c r="V235" s="48">
        <v>345</v>
      </c>
      <c r="W235" s="48">
        <v>774</v>
      </c>
      <c r="X235" s="76"/>
      <c r="Z235" s="48">
        <v>49</v>
      </c>
      <c r="AA235" s="48">
        <v>145</v>
      </c>
      <c r="AB235" s="48">
        <v>464</v>
      </c>
      <c r="AC235" s="48">
        <v>948</v>
      </c>
      <c r="AD235" s="76"/>
      <c r="AF235" s="48">
        <v>601</v>
      </c>
      <c r="AG235" s="76"/>
    </row>
    <row r="236" spans="1:33" ht="15" customHeight="1">
      <c r="A236" s="29">
        <v>2002</v>
      </c>
      <c r="B236" s="48">
        <v>179</v>
      </c>
      <c r="C236" s="48">
        <v>431</v>
      </c>
      <c r="D236" s="48">
        <v>1306</v>
      </c>
      <c r="E236" s="48">
        <v>3790</v>
      </c>
      <c r="F236" s="76"/>
      <c r="H236" s="48">
        <v>28</v>
      </c>
      <c r="I236" s="48">
        <v>54</v>
      </c>
      <c r="J236" s="48">
        <v>166</v>
      </c>
      <c r="K236" s="48">
        <v>643</v>
      </c>
      <c r="L236" s="76"/>
      <c r="N236" s="48">
        <v>52</v>
      </c>
      <c r="O236" s="48">
        <v>126</v>
      </c>
      <c r="P236" s="48">
        <v>348</v>
      </c>
      <c r="Q236" s="48">
        <v>836</v>
      </c>
      <c r="R236" s="76"/>
      <c r="T236" s="48">
        <v>56</v>
      </c>
      <c r="U236" s="48">
        <v>103</v>
      </c>
      <c r="V236" s="48">
        <v>379</v>
      </c>
      <c r="W236" s="48">
        <v>908</v>
      </c>
      <c r="X236" s="76"/>
      <c r="Z236" s="48">
        <v>43</v>
      </c>
      <c r="AA236" s="48">
        <v>148</v>
      </c>
      <c r="AB236" s="48">
        <v>413</v>
      </c>
      <c r="AC236" s="48">
        <v>961</v>
      </c>
      <c r="AD236" s="76"/>
      <c r="AF236" s="48">
        <v>442</v>
      </c>
      <c r="AG236" s="76"/>
    </row>
    <row r="237" spans="1:33" ht="15" customHeight="1">
      <c r="A237" s="29">
        <v>2003</v>
      </c>
      <c r="B237" s="48">
        <v>177</v>
      </c>
      <c r="C237" s="48">
        <v>468</v>
      </c>
      <c r="D237" s="48">
        <v>1356</v>
      </c>
      <c r="E237" s="48">
        <v>3911</v>
      </c>
      <c r="F237" s="76"/>
      <c r="H237" s="48">
        <v>32</v>
      </c>
      <c r="I237" s="48">
        <v>46</v>
      </c>
      <c r="J237" s="48">
        <v>185</v>
      </c>
      <c r="K237" s="48">
        <v>641</v>
      </c>
      <c r="L237" s="76"/>
      <c r="N237" s="48">
        <v>44</v>
      </c>
      <c r="O237" s="48">
        <v>142</v>
      </c>
      <c r="P237" s="48">
        <v>386</v>
      </c>
      <c r="Q237" s="48">
        <v>827</v>
      </c>
      <c r="R237" s="76"/>
      <c r="T237" s="48">
        <v>52</v>
      </c>
      <c r="U237" s="48">
        <v>143</v>
      </c>
      <c r="V237" s="48">
        <v>318</v>
      </c>
      <c r="W237" s="48">
        <v>1027</v>
      </c>
      <c r="X237" s="76"/>
      <c r="Z237" s="48">
        <v>49</v>
      </c>
      <c r="AA237" s="48">
        <v>137</v>
      </c>
      <c r="AB237" s="48">
        <v>467</v>
      </c>
      <c r="AC237" s="48">
        <v>928</v>
      </c>
      <c r="AD237" s="76"/>
      <c r="AF237" s="48">
        <v>488</v>
      </c>
      <c r="AG237" s="76"/>
    </row>
    <row r="238" spans="1:33" ht="15" customHeight="1">
      <c r="A238" s="29">
        <v>2004</v>
      </c>
      <c r="B238" s="48">
        <v>200</v>
      </c>
      <c r="C238" s="48">
        <v>482</v>
      </c>
      <c r="D238" s="48">
        <v>1528</v>
      </c>
      <c r="E238" s="48">
        <v>4213</v>
      </c>
      <c r="F238" s="76"/>
      <c r="H238" s="48">
        <v>23</v>
      </c>
      <c r="I238" s="48">
        <v>59</v>
      </c>
      <c r="J238" s="48">
        <v>230</v>
      </c>
      <c r="K238" s="48">
        <v>742</v>
      </c>
      <c r="L238" s="76"/>
      <c r="N238" s="48">
        <v>51</v>
      </c>
      <c r="O238" s="48">
        <v>100</v>
      </c>
      <c r="P238" s="48">
        <v>382</v>
      </c>
      <c r="Q238" s="48">
        <v>852</v>
      </c>
      <c r="R238" s="76"/>
      <c r="T238" s="48">
        <v>61</v>
      </c>
      <c r="U238" s="48">
        <v>139</v>
      </c>
      <c r="V238" s="48">
        <v>350</v>
      </c>
      <c r="W238" s="48">
        <v>982</v>
      </c>
      <c r="X238" s="76"/>
      <c r="Z238" s="48">
        <v>65</v>
      </c>
      <c r="AA238" s="48">
        <v>184</v>
      </c>
      <c r="AB238" s="48">
        <v>566</v>
      </c>
      <c r="AC238" s="48">
        <v>1131</v>
      </c>
      <c r="AD238" s="76"/>
      <c r="AF238" s="48">
        <v>506</v>
      </c>
      <c r="AG238" s="76"/>
    </row>
    <row r="239" spans="1:33" ht="15" customHeight="1">
      <c r="A239" s="29">
        <v>2005</v>
      </c>
      <c r="B239" s="48">
        <v>193</v>
      </c>
      <c r="C239" s="48">
        <v>460</v>
      </c>
      <c r="D239" s="48">
        <v>1254</v>
      </c>
      <c r="E239" s="48">
        <v>4558</v>
      </c>
      <c r="F239" s="77"/>
      <c r="H239" s="48">
        <v>11</v>
      </c>
      <c r="I239" s="48">
        <v>58</v>
      </c>
      <c r="J239" s="48">
        <v>212</v>
      </c>
      <c r="K239" s="48">
        <v>802</v>
      </c>
      <c r="L239" s="77"/>
      <c r="N239" s="48">
        <v>50</v>
      </c>
      <c r="O239" s="48">
        <v>92</v>
      </c>
      <c r="P239" s="48">
        <v>260</v>
      </c>
      <c r="Q239" s="48">
        <v>892</v>
      </c>
      <c r="R239" s="77"/>
      <c r="T239" s="48">
        <v>75</v>
      </c>
      <c r="U239" s="48">
        <v>139</v>
      </c>
      <c r="V239" s="48">
        <v>394</v>
      </c>
      <c r="W239" s="48">
        <v>1155</v>
      </c>
      <c r="X239" s="77"/>
      <c r="Z239" s="48">
        <v>57</v>
      </c>
      <c r="AA239" s="48">
        <v>171</v>
      </c>
      <c r="AB239" s="48">
        <v>388</v>
      </c>
      <c r="AC239" s="48">
        <v>1127</v>
      </c>
      <c r="AD239" s="77"/>
      <c r="AF239" s="48">
        <v>582</v>
      </c>
      <c r="AG239" s="77"/>
    </row>
    <row r="240" spans="1:47" ht="15" customHeight="1">
      <c r="A240" s="29">
        <v>2006</v>
      </c>
      <c r="B240" s="48">
        <v>197</v>
      </c>
      <c r="C240" s="48">
        <v>504</v>
      </c>
      <c r="D240" s="48">
        <v>1445</v>
      </c>
      <c r="E240" s="48">
        <v>4171</v>
      </c>
      <c r="F240" s="77"/>
      <c r="H240" s="48">
        <v>28</v>
      </c>
      <c r="I240" s="48">
        <v>67</v>
      </c>
      <c r="J240" s="48">
        <v>233</v>
      </c>
      <c r="K240" s="48">
        <v>740</v>
      </c>
      <c r="L240" s="77"/>
      <c r="N240" s="48">
        <v>45</v>
      </c>
      <c r="O240" s="48">
        <v>102</v>
      </c>
      <c r="P240" s="48">
        <v>308</v>
      </c>
      <c r="Q240" s="48">
        <v>853</v>
      </c>
      <c r="R240" s="77"/>
      <c r="T240" s="48">
        <v>59</v>
      </c>
      <c r="U240" s="48">
        <v>147</v>
      </c>
      <c r="V240" s="48">
        <v>367</v>
      </c>
      <c r="W240" s="48">
        <v>1052</v>
      </c>
      <c r="X240" s="77"/>
      <c r="Z240" s="48">
        <v>65</v>
      </c>
      <c r="AA240" s="48">
        <v>188</v>
      </c>
      <c r="AB240" s="48">
        <v>537</v>
      </c>
      <c r="AC240" s="48">
        <v>1019</v>
      </c>
      <c r="AD240" s="77"/>
      <c r="AF240" s="48">
        <v>507</v>
      </c>
      <c r="AG240" s="77"/>
      <c r="AU240" s="44"/>
    </row>
    <row r="241" spans="1:33" ht="15" customHeight="1">
      <c r="A241" s="29">
        <v>2007</v>
      </c>
      <c r="B241" s="48">
        <v>200</v>
      </c>
      <c r="C241" s="48">
        <v>553</v>
      </c>
      <c r="D241" s="48">
        <v>1421</v>
      </c>
      <c r="E241" s="48">
        <v>4220</v>
      </c>
      <c r="F241" s="77"/>
      <c r="H241" s="48">
        <v>28</v>
      </c>
      <c r="I241" s="48">
        <v>72</v>
      </c>
      <c r="J241" s="48">
        <v>236</v>
      </c>
      <c r="K241" s="48">
        <v>791</v>
      </c>
      <c r="L241" s="77"/>
      <c r="N241" s="48">
        <v>54</v>
      </c>
      <c r="O241" s="48">
        <v>132</v>
      </c>
      <c r="P241" s="48">
        <v>325</v>
      </c>
      <c r="Q241" s="48">
        <v>939</v>
      </c>
      <c r="R241" s="77"/>
      <c r="T241" s="48">
        <v>62</v>
      </c>
      <c r="U241" s="48">
        <v>154</v>
      </c>
      <c r="V241" s="48">
        <v>336</v>
      </c>
      <c r="W241" s="48">
        <v>950</v>
      </c>
      <c r="X241" s="77"/>
      <c r="Z241" s="48">
        <v>56</v>
      </c>
      <c r="AA241" s="48">
        <v>195</v>
      </c>
      <c r="AB241" s="48">
        <v>524</v>
      </c>
      <c r="AC241" s="48">
        <v>974</v>
      </c>
      <c r="AD241" s="77"/>
      <c r="AF241" s="48">
        <v>566</v>
      </c>
      <c r="AG241" s="77"/>
    </row>
    <row r="242" spans="1:33" ht="15" customHeight="1">
      <c r="A242" s="29">
        <v>2008</v>
      </c>
      <c r="B242" s="48">
        <v>204</v>
      </c>
      <c r="C242" s="48">
        <v>545</v>
      </c>
      <c r="D242" s="48">
        <v>1647</v>
      </c>
      <c r="E242" s="48">
        <v>4139</v>
      </c>
      <c r="F242" s="77"/>
      <c r="H242" s="48">
        <v>25</v>
      </c>
      <c r="I242" s="48">
        <v>68</v>
      </c>
      <c r="J242" s="48">
        <v>298</v>
      </c>
      <c r="K242" s="48">
        <v>619</v>
      </c>
      <c r="L242" s="77"/>
      <c r="N242" s="48">
        <v>65</v>
      </c>
      <c r="O242" s="48">
        <v>170</v>
      </c>
      <c r="P242" s="48">
        <v>398</v>
      </c>
      <c r="Q242" s="48">
        <v>989</v>
      </c>
      <c r="R242" s="77"/>
      <c r="T242" s="48">
        <v>67</v>
      </c>
      <c r="U242" s="48">
        <v>165</v>
      </c>
      <c r="V242" s="48">
        <v>479</v>
      </c>
      <c r="W242" s="48">
        <v>897</v>
      </c>
      <c r="X242" s="77"/>
      <c r="Z242" s="48">
        <v>47</v>
      </c>
      <c r="AA242" s="48">
        <v>142</v>
      </c>
      <c r="AB242" s="48">
        <v>472</v>
      </c>
      <c r="AC242" s="48">
        <v>1059</v>
      </c>
      <c r="AD242" s="77"/>
      <c r="AF242" s="48">
        <v>575</v>
      </c>
      <c r="AG242" s="77"/>
    </row>
    <row r="243" spans="1:33" ht="15" customHeight="1">
      <c r="A243" s="29">
        <v>2009</v>
      </c>
      <c r="B243" s="48">
        <v>208</v>
      </c>
      <c r="C243" s="48">
        <v>580</v>
      </c>
      <c r="D243" s="48">
        <v>1644</v>
      </c>
      <c r="E243" s="48">
        <v>3833</v>
      </c>
      <c r="F243" s="77"/>
      <c r="H243" s="48">
        <v>35</v>
      </c>
      <c r="I243" s="48">
        <v>70</v>
      </c>
      <c r="J243" s="48">
        <v>227</v>
      </c>
      <c r="K243" s="48">
        <v>728</v>
      </c>
      <c r="L243" s="77"/>
      <c r="N243" s="48">
        <v>49</v>
      </c>
      <c r="O243" s="48">
        <v>156</v>
      </c>
      <c r="P243" s="48">
        <v>379</v>
      </c>
      <c r="Q243" s="48">
        <v>787</v>
      </c>
      <c r="R243" s="77"/>
      <c r="T243" s="48">
        <v>80</v>
      </c>
      <c r="U243" s="48">
        <v>163</v>
      </c>
      <c r="V243" s="48">
        <v>454</v>
      </c>
      <c r="W243" s="48">
        <v>921</v>
      </c>
      <c r="X243" s="77"/>
      <c r="Z243" s="48">
        <v>44</v>
      </c>
      <c r="AA243" s="48">
        <v>191</v>
      </c>
      <c r="AB243" s="48">
        <v>584</v>
      </c>
      <c r="AC243" s="48">
        <v>898</v>
      </c>
      <c r="AD243" s="77"/>
      <c r="AF243" s="48">
        <v>499</v>
      </c>
      <c r="AG243" s="77"/>
    </row>
    <row r="244" spans="1:33" ht="15" customHeight="1">
      <c r="A244" s="29">
        <v>2010</v>
      </c>
      <c r="B244" s="48">
        <v>226</v>
      </c>
      <c r="C244" s="48">
        <v>580</v>
      </c>
      <c r="D244" s="48">
        <v>1593</v>
      </c>
      <c r="E244" s="48">
        <v>3955</v>
      </c>
      <c r="F244" s="77"/>
      <c r="H244" s="48">
        <v>33</v>
      </c>
      <c r="I244" s="48">
        <v>62</v>
      </c>
      <c r="J244" s="48">
        <v>232</v>
      </c>
      <c r="K244" s="48">
        <v>700</v>
      </c>
      <c r="L244" s="77"/>
      <c r="N244" s="48">
        <v>57</v>
      </c>
      <c r="O244" s="48">
        <v>156</v>
      </c>
      <c r="P244" s="48">
        <v>393</v>
      </c>
      <c r="Q244" s="48">
        <v>866</v>
      </c>
      <c r="R244" s="77"/>
      <c r="T244" s="48">
        <v>86</v>
      </c>
      <c r="U244" s="48">
        <v>152</v>
      </c>
      <c r="V244" s="48">
        <v>436</v>
      </c>
      <c r="W244" s="48">
        <v>941</v>
      </c>
      <c r="X244" s="77"/>
      <c r="Z244" s="48">
        <v>50</v>
      </c>
      <c r="AA244" s="48">
        <v>210</v>
      </c>
      <c r="AB244" s="48">
        <v>532</v>
      </c>
      <c r="AC244" s="48">
        <v>881</v>
      </c>
      <c r="AD244" s="77"/>
      <c r="AF244" s="48">
        <v>567</v>
      </c>
      <c r="AG244" s="77"/>
    </row>
    <row r="245" ht="15" customHeight="1"/>
    <row r="246" ht="15" customHeight="1"/>
    <row r="247" ht="15" customHeight="1"/>
    <row r="248" spans="2:32" ht="15" customHeight="1" hidden="1">
      <c r="B248" s="29" t="s">
        <v>84</v>
      </c>
      <c r="C248" s="29" t="s">
        <v>83</v>
      </c>
      <c r="D248" s="29">
        <v>432</v>
      </c>
      <c r="E248" s="29">
        <v>144</v>
      </c>
      <c r="H248" s="29" t="s">
        <v>84</v>
      </c>
      <c r="I248" s="29" t="s">
        <v>83</v>
      </c>
      <c r="J248" s="29">
        <v>432</v>
      </c>
      <c r="K248" s="29">
        <v>144</v>
      </c>
      <c r="N248" s="29" t="s">
        <v>84</v>
      </c>
      <c r="O248" s="29" t="s">
        <v>83</v>
      </c>
      <c r="P248" s="29">
        <v>432</v>
      </c>
      <c r="Q248" s="29">
        <v>144</v>
      </c>
      <c r="T248" s="29" t="s">
        <v>84</v>
      </c>
      <c r="U248" s="29" t="s">
        <v>83</v>
      </c>
      <c r="V248" s="29">
        <v>432</v>
      </c>
      <c r="W248" s="29">
        <v>144</v>
      </c>
      <c r="Z248" s="29" t="s">
        <v>84</v>
      </c>
      <c r="AA248" s="29" t="s">
        <v>83</v>
      </c>
      <c r="AB248" s="29">
        <v>432</v>
      </c>
      <c r="AC248" s="29">
        <v>144</v>
      </c>
      <c r="AF248" s="33">
        <v>144</v>
      </c>
    </row>
    <row r="249" spans="1:33" ht="15" customHeight="1" hidden="1">
      <c r="A249" s="29">
        <v>1987</v>
      </c>
      <c r="B249" s="72">
        <f aca="true" t="shared" si="73" ref="B249:D264">B221/B221</f>
        <v>1</v>
      </c>
      <c r="C249" s="72">
        <f t="shared" si="73"/>
        <v>1</v>
      </c>
      <c r="D249" s="72">
        <f t="shared" si="73"/>
        <v>1</v>
      </c>
      <c r="E249" s="72">
        <f>E221/E221</f>
        <v>1</v>
      </c>
      <c r="F249" s="73" t="s">
        <v>144</v>
      </c>
      <c r="H249" s="72">
        <f aca="true" t="shared" si="74" ref="H249:J264">H221/B221</f>
        <v>0</v>
      </c>
      <c r="I249" s="72">
        <f t="shared" si="74"/>
        <v>0.09547738693467336</v>
      </c>
      <c r="J249" s="72">
        <f t="shared" si="74"/>
        <v>0.14972527472527472</v>
      </c>
      <c r="K249" s="72">
        <f>K221/E221</f>
        <v>0.1935771632471008</v>
      </c>
      <c r="L249" s="73" t="s">
        <v>145</v>
      </c>
      <c r="N249" s="72">
        <f aca="true" t="shared" si="75" ref="N249:P264">N221/B221</f>
        <v>0</v>
      </c>
      <c r="O249" s="72">
        <f t="shared" si="75"/>
        <v>0.18592964824120603</v>
      </c>
      <c r="P249" s="72">
        <f t="shared" si="75"/>
        <v>0.22802197802197802</v>
      </c>
      <c r="Q249" s="72">
        <f>Q221/E221</f>
        <v>0.20457924472197442</v>
      </c>
      <c r="R249" s="73" t="s">
        <v>146</v>
      </c>
      <c r="T249" s="72">
        <f aca="true" t="shared" si="76" ref="T249:V264">T221/B221</f>
        <v>0.4</v>
      </c>
      <c r="U249" s="72">
        <f t="shared" si="76"/>
        <v>0.35678391959798994</v>
      </c>
      <c r="V249" s="72">
        <f t="shared" si="76"/>
        <v>0.3324175824175824</v>
      </c>
      <c r="W249" s="72">
        <f>W221/E221</f>
        <v>0.21082366934284866</v>
      </c>
      <c r="X249" s="73" t="s">
        <v>147</v>
      </c>
      <c r="Z249" s="72">
        <f aca="true" t="shared" si="77" ref="Z249:AB264">Z221/B221</f>
        <v>0.6</v>
      </c>
      <c r="AA249" s="72">
        <f t="shared" si="77"/>
        <v>0.36180904522613067</v>
      </c>
      <c r="AB249" s="72">
        <f t="shared" si="77"/>
        <v>0.28983516483516486</v>
      </c>
      <c r="AC249" s="72">
        <f>AC221/E221</f>
        <v>0.22866488254534642</v>
      </c>
      <c r="AD249" s="73" t="s">
        <v>148</v>
      </c>
      <c r="AF249" s="72">
        <f>AF221/E221</f>
        <v>0.1623550401427297</v>
      </c>
      <c r="AG249" s="73" t="s">
        <v>149</v>
      </c>
    </row>
    <row r="250" spans="1:33" ht="15" customHeight="1" hidden="1">
      <c r="A250" s="29">
        <v>1988</v>
      </c>
      <c r="B250" s="72">
        <f t="shared" si="73"/>
        <v>1</v>
      </c>
      <c r="C250" s="72">
        <f t="shared" si="73"/>
        <v>1</v>
      </c>
      <c r="D250" s="72">
        <f t="shared" si="73"/>
        <v>1</v>
      </c>
      <c r="E250" s="72">
        <f aca="true" t="shared" si="78" ref="E250:E272">E222/E222</f>
        <v>1</v>
      </c>
      <c r="F250" s="74"/>
      <c r="H250" s="72">
        <f t="shared" si="74"/>
        <v>0</v>
      </c>
      <c r="I250" s="72">
        <f t="shared" si="74"/>
        <v>0.08661417322834646</v>
      </c>
      <c r="J250" s="72">
        <f t="shared" si="74"/>
        <v>0.15895610913404506</v>
      </c>
      <c r="K250" s="72">
        <f aca="true" t="shared" si="79" ref="K250:K272">K222/E222</f>
        <v>0.18124006359300476</v>
      </c>
      <c r="L250" s="74"/>
      <c r="N250" s="72">
        <f t="shared" si="75"/>
        <v>0.14285714285714285</v>
      </c>
      <c r="O250" s="72">
        <f t="shared" si="75"/>
        <v>0.21653543307086615</v>
      </c>
      <c r="P250" s="72">
        <f t="shared" si="75"/>
        <v>0.26334519572953735</v>
      </c>
      <c r="Q250" s="72">
        <f aca="true" t="shared" si="80" ref="Q250:Q272">Q222/E222</f>
        <v>0.2543720190779014</v>
      </c>
      <c r="R250" s="74"/>
      <c r="T250" s="72">
        <f t="shared" si="76"/>
        <v>0.2857142857142857</v>
      </c>
      <c r="U250" s="72">
        <f t="shared" si="76"/>
        <v>0.2795275590551181</v>
      </c>
      <c r="V250" s="72">
        <f t="shared" si="76"/>
        <v>0.25029655990510086</v>
      </c>
      <c r="W250" s="72">
        <f aca="true" t="shared" si="81" ref="W250:W272">W222/E222</f>
        <v>0.19650238473767886</v>
      </c>
      <c r="X250" s="74"/>
      <c r="Z250" s="72">
        <f t="shared" si="77"/>
        <v>0.5714285714285714</v>
      </c>
      <c r="AA250" s="72">
        <f t="shared" si="77"/>
        <v>0.41732283464566927</v>
      </c>
      <c r="AB250" s="72">
        <f t="shared" si="77"/>
        <v>0.3274021352313167</v>
      </c>
      <c r="AC250" s="72">
        <f aca="true" t="shared" si="82" ref="AC250:AC272">AC222/E222</f>
        <v>0.2178060413354531</v>
      </c>
      <c r="AD250" s="74"/>
      <c r="AF250" s="72">
        <f aca="true" t="shared" si="83" ref="AF250:AF272">AF222/E222</f>
        <v>0.15007949125596184</v>
      </c>
      <c r="AG250" s="74"/>
    </row>
    <row r="251" spans="1:33" ht="15" customHeight="1" hidden="1">
      <c r="A251" s="29">
        <v>1989</v>
      </c>
      <c r="B251" s="72">
        <f t="shared" si="73"/>
        <v>1</v>
      </c>
      <c r="C251" s="72">
        <f t="shared" si="73"/>
        <v>1</v>
      </c>
      <c r="D251" s="72">
        <f t="shared" si="73"/>
        <v>1</v>
      </c>
      <c r="E251" s="72">
        <f t="shared" si="78"/>
        <v>1</v>
      </c>
      <c r="F251" s="74"/>
      <c r="H251" s="72">
        <f t="shared" si="74"/>
        <v>0.13636363636363635</v>
      </c>
      <c r="I251" s="72">
        <f t="shared" si="74"/>
        <v>0.14746543778801843</v>
      </c>
      <c r="J251" s="72">
        <f t="shared" si="74"/>
        <v>0.18228279386712096</v>
      </c>
      <c r="K251" s="72">
        <f t="shared" si="79"/>
        <v>0.2140921409214092</v>
      </c>
      <c r="L251" s="74"/>
      <c r="N251" s="72">
        <f t="shared" si="75"/>
        <v>0.13636363636363635</v>
      </c>
      <c r="O251" s="72">
        <f t="shared" si="75"/>
        <v>0.17050691244239632</v>
      </c>
      <c r="P251" s="72">
        <f t="shared" si="75"/>
        <v>0.151618398637138</v>
      </c>
      <c r="Q251" s="72">
        <f t="shared" si="80"/>
        <v>0.20155826558265583</v>
      </c>
      <c r="R251" s="74"/>
      <c r="T251" s="72">
        <f t="shared" si="76"/>
        <v>0.3181818181818182</v>
      </c>
      <c r="U251" s="72">
        <f t="shared" si="76"/>
        <v>0.3271889400921659</v>
      </c>
      <c r="V251" s="72">
        <f t="shared" si="76"/>
        <v>0.3100511073253833</v>
      </c>
      <c r="W251" s="72">
        <f t="shared" si="81"/>
        <v>0.20663956639566394</v>
      </c>
      <c r="X251" s="74"/>
      <c r="Z251" s="72">
        <f t="shared" si="77"/>
        <v>0.4090909090909091</v>
      </c>
      <c r="AA251" s="72">
        <f t="shared" si="77"/>
        <v>0.3548387096774194</v>
      </c>
      <c r="AB251" s="72">
        <f t="shared" si="77"/>
        <v>0.35604770017035775</v>
      </c>
      <c r="AC251" s="72">
        <f t="shared" si="82"/>
        <v>0.241869918699187</v>
      </c>
      <c r="AD251" s="74"/>
      <c r="AF251" s="72">
        <f t="shared" si="83"/>
        <v>0.13584010840108401</v>
      </c>
      <c r="AG251" s="74"/>
    </row>
    <row r="252" spans="1:33" ht="15" customHeight="1" hidden="1">
      <c r="A252" s="29">
        <v>1990</v>
      </c>
      <c r="B252" s="72">
        <f t="shared" si="73"/>
        <v>1</v>
      </c>
      <c r="C252" s="72">
        <f t="shared" si="73"/>
        <v>1</v>
      </c>
      <c r="D252" s="72">
        <f t="shared" si="73"/>
        <v>1</v>
      </c>
      <c r="E252" s="72">
        <f t="shared" si="78"/>
        <v>1</v>
      </c>
      <c r="F252" s="74"/>
      <c r="H252" s="72">
        <f t="shared" si="74"/>
        <v>0.09090909090909091</v>
      </c>
      <c r="I252" s="72">
        <f t="shared" si="74"/>
        <v>0.088</v>
      </c>
      <c r="J252" s="72">
        <f t="shared" si="74"/>
        <v>0.09411764705882353</v>
      </c>
      <c r="K252" s="72">
        <f t="shared" si="79"/>
        <v>0.17761557177615572</v>
      </c>
      <c r="L252" s="74"/>
      <c r="N252" s="72">
        <f t="shared" si="75"/>
        <v>0.2727272727272727</v>
      </c>
      <c r="O252" s="72">
        <f t="shared" si="75"/>
        <v>0.152</v>
      </c>
      <c r="P252" s="72">
        <f t="shared" si="75"/>
        <v>0.20470588235294118</v>
      </c>
      <c r="Q252" s="72">
        <f t="shared" si="80"/>
        <v>0.2234966979492527</v>
      </c>
      <c r="R252" s="74"/>
      <c r="T252" s="72">
        <f t="shared" si="76"/>
        <v>0.21212121212121213</v>
      </c>
      <c r="U252" s="72">
        <f t="shared" si="76"/>
        <v>0.312</v>
      </c>
      <c r="V252" s="72">
        <f t="shared" si="76"/>
        <v>0.2411764705882353</v>
      </c>
      <c r="W252" s="72">
        <f t="shared" si="81"/>
        <v>0.19847062912756344</v>
      </c>
      <c r="X252" s="74"/>
      <c r="Z252" s="72">
        <f t="shared" si="77"/>
        <v>0.42424242424242425</v>
      </c>
      <c r="AA252" s="72">
        <f t="shared" si="77"/>
        <v>0.448</v>
      </c>
      <c r="AB252" s="72">
        <f t="shared" si="77"/>
        <v>0.46</v>
      </c>
      <c r="AC252" s="72">
        <f t="shared" si="82"/>
        <v>0.2832811956899548</v>
      </c>
      <c r="AD252" s="74"/>
      <c r="AF252" s="72">
        <f t="shared" si="83"/>
        <v>0.11713590545707334</v>
      </c>
      <c r="AG252" s="74"/>
    </row>
    <row r="253" spans="1:33" ht="15" customHeight="1" hidden="1">
      <c r="A253" s="29">
        <v>1991</v>
      </c>
      <c r="B253" s="72">
        <f t="shared" si="73"/>
        <v>1</v>
      </c>
      <c r="C253" s="72">
        <f t="shared" si="73"/>
        <v>1</v>
      </c>
      <c r="D253" s="72">
        <f t="shared" si="73"/>
        <v>1</v>
      </c>
      <c r="E253" s="72">
        <f t="shared" si="78"/>
        <v>1</v>
      </c>
      <c r="F253" s="74"/>
      <c r="H253" s="72">
        <f t="shared" si="74"/>
        <v>0.07894736842105263</v>
      </c>
      <c r="I253" s="72">
        <f t="shared" si="74"/>
        <v>0.09009009009009009</v>
      </c>
      <c r="J253" s="72">
        <f t="shared" si="74"/>
        <v>0.07925407925407925</v>
      </c>
      <c r="K253" s="72">
        <f t="shared" si="79"/>
        <v>0.14725568942436412</v>
      </c>
      <c r="L253" s="74"/>
      <c r="N253" s="72">
        <f t="shared" si="75"/>
        <v>0.10526315789473684</v>
      </c>
      <c r="O253" s="72">
        <f t="shared" si="75"/>
        <v>0.11711711711711711</v>
      </c>
      <c r="P253" s="72">
        <f t="shared" si="75"/>
        <v>0.2913752913752914</v>
      </c>
      <c r="Q253" s="72">
        <f t="shared" si="80"/>
        <v>0.25167336010709507</v>
      </c>
      <c r="R253" s="74"/>
      <c r="T253" s="72">
        <f t="shared" si="76"/>
        <v>0.39473684210526316</v>
      </c>
      <c r="U253" s="72">
        <f t="shared" si="76"/>
        <v>0.38288288288288286</v>
      </c>
      <c r="V253" s="72">
        <f t="shared" si="76"/>
        <v>0.3041958041958042</v>
      </c>
      <c r="W253" s="72">
        <f t="shared" si="81"/>
        <v>0.27878179384203483</v>
      </c>
      <c r="X253" s="74"/>
      <c r="Z253" s="72">
        <f t="shared" si="77"/>
        <v>0.42105263157894735</v>
      </c>
      <c r="AA253" s="72">
        <f t="shared" si="77"/>
        <v>0.4099099099099099</v>
      </c>
      <c r="AB253" s="72">
        <f t="shared" si="77"/>
        <v>0.32517482517482516</v>
      </c>
      <c r="AC253" s="72">
        <f t="shared" si="82"/>
        <v>0.2175368139223561</v>
      </c>
      <c r="AD253" s="74"/>
      <c r="AF253" s="72">
        <f t="shared" si="83"/>
        <v>0.10475234270414993</v>
      </c>
      <c r="AG253" s="74"/>
    </row>
    <row r="254" spans="1:33" ht="15" customHeight="1" hidden="1">
      <c r="A254" s="29">
        <v>1992</v>
      </c>
      <c r="B254" s="72">
        <f t="shared" si="73"/>
        <v>1</v>
      </c>
      <c r="C254" s="72">
        <f t="shared" si="73"/>
        <v>1</v>
      </c>
      <c r="D254" s="72">
        <f t="shared" si="73"/>
        <v>1</v>
      </c>
      <c r="E254" s="72">
        <f t="shared" si="78"/>
        <v>1</v>
      </c>
      <c r="F254" s="74"/>
      <c r="H254" s="72">
        <f t="shared" si="74"/>
        <v>0.038461538461538464</v>
      </c>
      <c r="I254" s="72">
        <f t="shared" si="74"/>
        <v>0.10674157303370786</v>
      </c>
      <c r="J254" s="72">
        <f t="shared" si="74"/>
        <v>0.0844354018311292</v>
      </c>
      <c r="K254" s="72">
        <f t="shared" si="79"/>
        <v>0.14458235491445823</v>
      </c>
      <c r="L254" s="74"/>
      <c r="N254" s="72">
        <f t="shared" si="75"/>
        <v>0.07692307692307693</v>
      </c>
      <c r="O254" s="72">
        <f t="shared" si="75"/>
        <v>0.10112359550561797</v>
      </c>
      <c r="P254" s="72">
        <f t="shared" si="75"/>
        <v>0.2441505595116989</v>
      </c>
      <c r="Q254" s="72">
        <f t="shared" si="80"/>
        <v>0.2586380409258638</v>
      </c>
      <c r="R254" s="74"/>
      <c r="T254" s="72">
        <f t="shared" si="76"/>
        <v>0.34615384615384615</v>
      </c>
      <c r="U254" s="72">
        <f t="shared" si="76"/>
        <v>0.38202247191011235</v>
      </c>
      <c r="V254" s="72">
        <f t="shared" si="76"/>
        <v>0.28992878942014244</v>
      </c>
      <c r="W254" s="72">
        <f t="shared" si="81"/>
        <v>0.22006038242200604</v>
      </c>
      <c r="X254" s="74"/>
      <c r="Z254" s="72">
        <f t="shared" si="77"/>
        <v>0.5384615384615384</v>
      </c>
      <c r="AA254" s="72">
        <f t="shared" si="77"/>
        <v>0.4101123595505618</v>
      </c>
      <c r="AB254" s="72">
        <f t="shared" si="77"/>
        <v>0.3814852492370295</v>
      </c>
      <c r="AC254" s="72">
        <f t="shared" si="82"/>
        <v>0.2388460248238846</v>
      </c>
      <c r="AD254" s="74"/>
      <c r="AF254" s="72">
        <f t="shared" si="83"/>
        <v>0.13787319691378733</v>
      </c>
      <c r="AG254" s="74"/>
    </row>
    <row r="255" spans="1:33" ht="15" customHeight="1" hidden="1">
      <c r="A255" s="29">
        <v>1993</v>
      </c>
      <c r="B255" s="72">
        <f t="shared" si="73"/>
        <v>1</v>
      </c>
      <c r="C255" s="72">
        <f t="shared" si="73"/>
        <v>1</v>
      </c>
      <c r="D255" s="72">
        <f t="shared" si="73"/>
        <v>1</v>
      </c>
      <c r="E255" s="72">
        <f t="shared" si="78"/>
        <v>1</v>
      </c>
      <c r="F255" s="74"/>
      <c r="H255" s="72">
        <f t="shared" si="74"/>
        <v>0</v>
      </c>
      <c r="I255" s="72">
        <f t="shared" si="74"/>
        <v>0.04417670682730924</v>
      </c>
      <c r="J255" s="72">
        <f t="shared" si="74"/>
        <v>0.09110396570203644</v>
      </c>
      <c r="K255" s="72">
        <f t="shared" si="79"/>
        <v>0.14757439869547492</v>
      </c>
      <c r="L255" s="74"/>
      <c r="N255" s="72">
        <f t="shared" si="75"/>
        <v>0.1282051282051282</v>
      </c>
      <c r="O255" s="72">
        <f t="shared" si="75"/>
        <v>0.17269076305220885</v>
      </c>
      <c r="P255" s="72">
        <f t="shared" si="75"/>
        <v>0.2604501607717042</v>
      </c>
      <c r="Q255" s="72">
        <f t="shared" si="80"/>
        <v>0.19037912759885853</v>
      </c>
      <c r="R255" s="74"/>
      <c r="T255" s="72">
        <f t="shared" si="76"/>
        <v>0.46153846153846156</v>
      </c>
      <c r="U255" s="72">
        <f t="shared" si="76"/>
        <v>0.46184738955823296</v>
      </c>
      <c r="V255" s="72">
        <f t="shared" si="76"/>
        <v>0.2958199356913183</v>
      </c>
      <c r="W255" s="72">
        <f t="shared" si="81"/>
        <v>0.2857725234406849</v>
      </c>
      <c r="X255" s="74"/>
      <c r="Z255" s="72">
        <f t="shared" si="77"/>
        <v>0.41025641025641024</v>
      </c>
      <c r="AA255" s="72">
        <f t="shared" si="77"/>
        <v>0.321285140562249</v>
      </c>
      <c r="AB255" s="72">
        <f t="shared" si="77"/>
        <v>0.35262593783494106</v>
      </c>
      <c r="AC255" s="72">
        <f t="shared" si="82"/>
        <v>0.20587036282103546</v>
      </c>
      <c r="AD255" s="74"/>
      <c r="AF255" s="72">
        <f t="shared" si="83"/>
        <v>0.17040358744394618</v>
      </c>
      <c r="AG255" s="74"/>
    </row>
    <row r="256" spans="1:33" ht="15" customHeight="1" hidden="1">
      <c r="A256" s="29">
        <v>1994</v>
      </c>
      <c r="B256" s="72">
        <f t="shared" si="73"/>
        <v>1</v>
      </c>
      <c r="C256" s="72">
        <f t="shared" si="73"/>
        <v>1</v>
      </c>
      <c r="D256" s="72">
        <f t="shared" si="73"/>
        <v>1</v>
      </c>
      <c r="E256" s="72">
        <f t="shared" si="78"/>
        <v>1</v>
      </c>
      <c r="F256" s="74"/>
      <c r="H256" s="72">
        <f t="shared" si="74"/>
        <v>0.04878048780487805</v>
      </c>
      <c r="I256" s="72">
        <f t="shared" si="74"/>
        <v>0.06493506493506493</v>
      </c>
      <c r="J256" s="72">
        <f t="shared" si="74"/>
        <v>0.09468599033816426</v>
      </c>
      <c r="K256" s="72">
        <f t="shared" si="79"/>
        <v>0.17392696989109546</v>
      </c>
      <c r="L256" s="74"/>
      <c r="N256" s="72">
        <f t="shared" si="75"/>
        <v>0.17073170731707318</v>
      </c>
      <c r="O256" s="72">
        <f t="shared" si="75"/>
        <v>0.23376623376623376</v>
      </c>
      <c r="P256" s="72">
        <f t="shared" si="75"/>
        <v>0.3072463768115942</v>
      </c>
      <c r="Q256" s="72">
        <f t="shared" si="80"/>
        <v>0.18834080717488788</v>
      </c>
      <c r="R256" s="74"/>
      <c r="T256" s="72">
        <f t="shared" si="76"/>
        <v>0.3170731707317073</v>
      </c>
      <c r="U256" s="72">
        <f t="shared" si="76"/>
        <v>0.32142857142857145</v>
      </c>
      <c r="V256" s="72">
        <f t="shared" si="76"/>
        <v>0.26859903381642514</v>
      </c>
      <c r="W256" s="72">
        <f t="shared" si="81"/>
        <v>0.23094170403587444</v>
      </c>
      <c r="X256" s="74"/>
      <c r="Z256" s="72">
        <f t="shared" si="77"/>
        <v>0.4634146341463415</v>
      </c>
      <c r="AA256" s="72">
        <f t="shared" si="77"/>
        <v>0.37987012987012986</v>
      </c>
      <c r="AB256" s="72">
        <f t="shared" si="77"/>
        <v>0.3294685990338164</v>
      </c>
      <c r="AC256" s="72">
        <f t="shared" si="82"/>
        <v>0.2751441383728379</v>
      </c>
      <c r="AD256" s="74"/>
      <c r="AF256" s="72">
        <f t="shared" si="83"/>
        <v>0.13164638052530428</v>
      </c>
      <c r="AG256" s="74"/>
    </row>
    <row r="257" spans="1:33" ht="15" customHeight="1" hidden="1">
      <c r="A257" s="29">
        <v>1995</v>
      </c>
      <c r="B257" s="72">
        <f t="shared" si="73"/>
        <v>1</v>
      </c>
      <c r="C257" s="72">
        <f t="shared" si="73"/>
        <v>1</v>
      </c>
      <c r="D257" s="72">
        <f t="shared" si="73"/>
        <v>1</v>
      </c>
      <c r="E257" s="72">
        <f t="shared" si="78"/>
        <v>1</v>
      </c>
      <c r="F257" s="74"/>
      <c r="H257" s="72">
        <f t="shared" si="74"/>
        <v>0</v>
      </c>
      <c r="I257" s="72">
        <f t="shared" si="74"/>
        <v>0.06930693069306931</v>
      </c>
      <c r="J257" s="72">
        <f t="shared" si="74"/>
        <v>0.07280927835051547</v>
      </c>
      <c r="K257" s="72">
        <f t="shared" si="79"/>
        <v>0.1884517766497462</v>
      </c>
      <c r="L257" s="74"/>
      <c r="N257" s="72">
        <f t="shared" si="75"/>
        <v>0.0273972602739726</v>
      </c>
      <c r="O257" s="72">
        <f t="shared" si="75"/>
        <v>0.21287128712871287</v>
      </c>
      <c r="P257" s="72">
        <f t="shared" si="75"/>
        <v>0.264819587628866</v>
      </c>
      <c r="Q257" s="72">
        <f t="shared" si="80"/>
        <v>0.2398477157360406</v>
      </c>
      <c r="R257" s="74"/>
      <c r="T257" s="72">
        <f t="shared" si="76"/>
        <v>0.3013698630136986</v>
      </c>
      <c r="U257" s="72">
        <f t="shared" si="76"/>
        <v>0.20462046204620463</v>
      </c>
      <c r="V257" s="72">
        <f t="shared" si="76"/>
        <v>0.211340206185567</v>
      </c>
      <c r="W257" s="72">
        <f t="shared" si="81"/>
        <v>0.23635786802030456</v>
      </c>
      <c r="X257" s="74"/>
      <c r="Z257" s="72">
        <f t="shared" si="77"/>
        <v>0.6712328767123288</v>
      </c>
      <c r="AA257" s="72">
        <f t="shared" si="77"/>
        <v>0.5132013201320133</v>
      </c>
      <c r="AB257" s="72">
        <f t="shared" si="77"/>
        <v>0.45103092783505155</v>
      </c>
      <c r="AC257" s="72">
        <f t="shared" si="82"/>
        <v>0.2223984771573604</v>
      </c>
      <c r="AD257" s="74"/>
      <c r="AF257" s="72">
        <f t="shared" si="83"/>
        <v>0.11294416243654823</v>
      </c>
      <c r="AG257" s="74"/>
    </row>
    <row r="258" spans="1:33" ht="15" customHeight="1" hidden="1">
      <c r="A258" s="29">
        <v>1996</v>
      </c>
      <c r="B258" s="72">
        <f t="shared" si="73"/>
        <v>1</v>
      </c>
      <c r="C258" s="72">
        <f t="shared" si="73"/>
        <v>1</v>
      </c>
      <c r="D258" s="72">
        <f t="shared" si="73"/>
        <v>1</v>
      </c>
      <c r="E258" s="72">
        <f t="shared" si="78"/>
        <v>1</v>
      </c>
      <c r="F258" s="74"/>
      <c r="H258" s="72">
        <f t="shared" si="74"/>
        <v>0.04878048780487805</v>
      </c>
      <c r="I258" s="72">
        <f t="shared" si="74"/>
        <v>0.12151898734177215</v>
      </c>
      <c r="J258" s="72">
        <f t="shared" si="74"/>
        <v>0.1375310687655344</v>
      </c>
      <c r="K258" s="72">
        <f t="shared" si="79"/>
        <v>0.1801521438450899</v>
      </c>
      <c r="L258" s="74"/>
      <c r="N258" s="72">
        <f t="shared" si="75"/>
        <v>0.17073170731707318</v>
      </c>
      <c r="O258" s="72">
        <f t="shared" si="75"/>
        <v>0.28607594936708863</v>
      </c>
      <c r="P258" s="72">
        <f t="shared" si="75"/>
        <v>0.27009113504556753</v>
      </c>
      <c r="Q258" s="72">
        <f t="shared" si="80"/>
        <v>0.2033195020746888</v>
      </c>
      <c r="R258" s="74"/>
      <c r="T258" s="72">
        <f t="shared" si="76"/>
        <v>0.4024390243902439</v>
      </c>
      <c r="U258" s="72">
        <f t="shared" si="76"/>
        <v>0.3037974683544304</v>
      </c>
      <c r="V258" s="72">
        <f t="shared" si="76"/>
        <v>0.2908036454018227</v>
      </c>
      <c r="W258" s="72">
        <f t="shared" si="81"/>
        <v>0.245850622406639</v>
      </c>
      <c r="X258" s="74"/>
      <c r="Z258" s="72">
        <f t="shared" si="77"/>
        <v>0.3780487804878049</v>
      </c>
      <c r="AA258" s="72">
        <f t="shared" si="77"/>
        <v>0.28860759493670884</v>
      </c>
      <c r="AB258" s="72">
        <f t="shared" si="77"/>
        <v>0.3015741507870754</v>
      </c>
      <c r="AC258" s="72">
        <f t="shared" si="82"/>
        <v>0.24239280774550484</v>
      </c>
      <c r="AD258" s="74"/>
      <c r="AF258" s="72">
        <f t="shared" si="83"/>
        <v>0.12828492392807744</v>
      </c>
      <c r="AG258" s="74"/>
    </row>
    <row r="259" spans="1:33" ht="15" customHeight="1" hidden="1">
      <c r="A259" s="29">
        <v>1997</v>
      </c>
      <c r="B259" s="72">
        <f t="shared" si="73"/>
        <v>1</v>
      </c>
      <c r="C259" s="72">
        <f t="shared" si="73"/>
        <v>1</v>
      </c>
      <c r="D259" s="72">
        <f t="shared" si="73"/>
        <v>1</v>
      </c>
      <c r="E259" s="72">
        <f t="shared" si="78"/>
        <v>1</v>
      </c>
      <c r="F259" s="74"/>
      <c r="H259" s="72">
        <f t="shared" si="74"/>
        <v>0.12087912087912088</v>
      </c>
      <c r="I259" s="72">
        <f t="shared" si="74"/>
        <v>0.07317073170731707</v>
      </c>
      <c r="J259" s="72">
        <f t="shared" si="74"/>
        <v>0.09893704006541292</v>
      </c>
      <c r="K259" s="72">
        <f t="shared" si="79"/>
        <v>0.19524727039177905</v>
      </c>
      <c r="L259" s="74"/>
      <c r="N259" s="72">
        <f t="shared" si="75"/>
        <v>0.1978021978021978</v>
      </c>
      <c r="O259" s="72">
        <f t="shared" si="75"/>
        <v>0.22764227642276422</v>
      </c>
      <c r="P259" s="72">
        <f t="shared" si="75"/>
        <v>0.2812755519215045</v>
      </c>
      <c r="Q259" s="72">
        <f t="shared" si="80"/>
        <v>0.21579961464354527</v>
      </c>
      <c r="R259" s="74"/>
      <c r="T259" s="72">
        <f t="shared" si="76"/>
        <v>0.26373626373626374</v>
      </c>
      <c r="U259" s="72">
        <f t="shared" si="76"/>
        <v>0.25745257452574527</v>
      </c>
      <c r="V259" s="72">
        <f t="shared" si="76"/>
        <v>0.2436631234668847</v>
      </c>
      <c r="W259" s="72">
        <f t="shared" si="81"/>
        <v>0.21483622350674375</v>
      </c>
      <c r="X259" s="74"/>
      <c r="Z259" s="72">
        <f t="shared" si="77"/>
        <v>0.4175824175824176</v>
      </c>
      <c r="AA259" s="72">
        <f t="shared" si="77"/>
        <v>0.44173441734417346</v>
      </c>
      <c r="AB259" s="72">
        <f t="shared" si="77"/>
        <v>0.3761242845461979</v>
      </c>
      <c r="AC259" s="72">
        <f t="shared" si="82"/>
        <v>0.23057161207450225</v>
      </c>
      <c r="AD259" s="74"/>
      <c r="AF259" s="72">
        <f t="shared" si="83"/>
        <v>0.14354527938342967</v>
      </c>
      <c r="AG259" s="74"/>
    </row>
    <row r="260" spans="1:33" ht="15" customHeight="1" hidden="1">
      <c r="A260" s="29">
        <v>1998</v>
      </c>
      <c r="B260" s="72">
        <f t="shared" si="73"/>
        <v>1</v>
      </c>
      <c r="C260" s="72">
        <f t="shared" si="73"/>
        <v>1</v>
      </c>
      <c r="D260" s="72">
        <f t="shared" si="73"/>
        <v>1</v>
      </c>
      <c r="E260" s="72">
        <f t="shared" si="78"/>
        <v>1</v>
      </c>
      <c r="F260" s="74"/>
      <c r="H260" s="72">
        <f t="shared" si="74"/>
        <v>0.04225352112676056</v>
      </c>
      <c r="I260" s="72">
        <f t="shared" si="74"/>
        <v>0.11971830985915492</v>
      </c>
      <c r="J260" s="72">
        <f t="shared" si="74"/>
        <v>0.11099252934898612</v>
      </c>
      <c r="K260" s="72">
        <f t="shared" si="79"/>
        <v>0.1782687651331719</v>
      </c>
      <c r="L260" s="74"/>
      <c r="N260" s="72">
        <f t="shared" si="75"/>
        <v>0.352112676056338</v>
      </c>
      <c r="O260" s="72">
        <f t="shared" si="75"/>
        <v>0.36619718309859156</v>
      </c>
      <c r="P260" s="72">
        <f t="shared" si="75"/>
        <v>0.2913553895410886</v>
      </c>
      <c r="Q260" s="72">
        <f t="shared" si="80"/>
        <v>0.21731234866828086</v>
      </c>
      <c r="R260" s="74"/>
      <c r="T260" s="72">
        <f t="shared" si="76"/>
        <v>0.2676056338028169</v>
      </c>
      <c r="U260" s="72">
        <f t="shared" si="76"/>
        <v>0.20774647887323944</v>
      </c>
      <c r="V260" s="72">
        <f t="shared" si="76"/>
        <v>0.29775880469583776</v>
      </c>
      <c r="W260" s="72">
        <f t="shared" si="81"/>
        <v>0.21761501210653753</v>
      </c>
      <c r="X260" s="74"/>
      <c r="Z260" s="72">
        <f t="shared" si="77"/>
        <v>0.3380281690140845</v>
      </c>
      <c r="AA260" s="72">
        <f t="shared" si="77"/>
        <v>0.30633802816901406</v>
      </c>
      <c r="AB260" s="72">
        <f t="shared" si="77"/>
        <v>0.29989327641408753</v>
      </c>
      <c r="AC260" s="72">
        <f t="shared" si="82"/>
        <v>0.2406174334140436</v>
      </c>
      <c r="AD260" s="74"/>
      <c r="AF260" s="72">
        <f t="shared" si="83"/>
        <v>0.1461864406779661</v>
      </c>
      <c r="AG260" s="74"/>
    </row>
    <row r="261" spans="1:33" ht="15" customHeight="1" hidden="1">
      <c r="A261" s="29">
        <v>1999</v>
      </c>
      <c r="B261" s="72">
        <f t="shared" si="73"/>
        <v>1</v>
      </c>
      <c r="C261" s="72">
        <f t="shared" si="73"/>
        <v>1</v>
      </c>
      <c r="D261" s="72">
        <f t="shared" si="73"/>
        <v>1</v>
      </c>
      <c r="E261" s="72">
        <f t="shared" si="78"/>
        <v>1</v>
      </c>
      <c r="F261" s="74"/>
      <c r="H261" s="72">
        <f t="shared" si="74"/>
        <v>0.0718562874251497</v>
      </c>
      <c r="I261" s="72">
        <f t="shared" si="74"/>
        <v>0.07329842931937172</v>
      </c>
      <c r="J261" s="72">
        <f t="shared" si="74"/>
        <v>0.08505154639175258</v>
      </c>
      <c r="K261" s="72">
        <f t="shared" si="79"/>
        <v>0.17794352690463505</v>
      </c>
      <c r="L261" s="74"/>
      <c r="N261" s="72">
        <f t="shared" si="75"/>
        <v>0.25748502994011974</v>
      </c>
      <c r="O261" s="72">
        <f t="shared" si="75"/>
        <v>0.22774869109947643</v>
      </c>
      <c r="P261" s="72">
        <f t="shared" si="75"/>
        <v>0.2268041237113402</v>
      </c>
      <c r="Q261" s="72">
        <f t="shared" si="80"/>
        <v>0.21576984549813533</v>
      </c>
      <c r="R261" s="74"/>
      <c r="T261" s="72">
        <f t="shared" si="76"/>
        <v>0.3712574850299401</v>
      </c>
      <c r="U261" s="72">
        <f t="shared" si="76"/>
        <v>0.38481675392670156</v>
      </c>
      <c r="V261" s="72">
        <f t="shared" si="76"/>
        <v>0.30498281786941583</v>
      </c>
      <c r="W261" s="72">
        <f t="shared" si="81"/>
        <v>0.24374001065530101</v>
      </c>
      <c r="X261" s="74"/>
      <c r="Z261" s="72">
        <f t="shared" si="77"/>
        <v>0.2994011976047904</v>
      </c>
      <c r="AA261" s="72">
        <f t="shared" si="77"/>
        <v>0.31413612565445026</v>
      </c>
      <c r="AB261" s="72">
        <f t="shared" si="77"/>
        <v>0.38316151202749144</v>
      </c>
      <c r="AC261" s="72">
        <f t="shared" si="82"/>
        <v>0.24054342035162493</v>
      </c>
      <c r="AD261" s="74"/>
      <c r="AF261" s="72">
        <f t="shared" si="83"/>
        <v>0.12200319659030368</v>
      </c>
      <c r="AG261" s="74"/>
    </row>
    <row r="262" spans="1:33" ht="15" customHeight="1" hidden="1">
      <c r="A262" s="29">
        <v>2000</v>
      </c>
      <c r="B262" s="72">
        <f t="shared" si="73"/>
        <v>1</v>
      </c>
      <c r="C262" s="72">
        <f t="shared" si="73"/>
        <v>1</v>
      </c>
      <c r="D262" s="72">
        <f t="shared" si="73"/>
        <v>1</v>
      </c>
      <c r="E262" s="72">
        <f t="shared" si="78"/>
        <v>1</v>
      </c>
      <c r="F262" s="74"/>
      <c r="H262" s="72">
        <f t="shared" si="74"/>
        <v>0.10365853658536585</v>
      </c>
      <c r="I262" s="72">
        <f t="shared" si="74"/>
        <v>0.06840390879478828</v>
      </c>
      <c r="J262" s="72">
        <f t="shared" si="74"/>
        <v>0.10790774299835255</v>
      </c>
      <c r="K262" s="72">
        <f t="shared" si="79"/>
        <v>0.19865023474178403</v>
      </c>
      <c r="L262" s="74"/>
      <c r="N262" s="72">
        <f t="shared" si="75"/>
        <v>0.23170731707317074</v>
      </c>
      <c r="O262" s="72">
        <f t="shared" si="75"/>
        <v>0.2280130293159609</v>
      </c>
      <c r="P262" s="72">
        <f t="shared" si="75"/>
        <v>0.24382207578253706</v>
      </c>
      <c r="Q262" s="72">
        <f t="shared" si="80"/>
        <v>0.22505868544600938</v>
      </c>
      <c r="R262" s="74"/>
      <c r="T262" s="72">
        <f t="shared" si="76"/>
        <v>0.3719512195121951</v>
      </c>
      <c r="U262" s="72">
        <f t="shared" si="76"/>
        <v>0.2703583061889251</v>
      </c>
      <c r="V262" s="72">
        <f t="shared" si="76"/>
        <v>0.2652388797364086</v>
      </c>
      <c r="W262" s="72">
        <f t="shared" si="81"/>
        <v>0.2282863849765258</v>
      </c>
      <c r="X262" s="74"/>
      <c r="Z262" s="72">
        <f t="shared" si="77"/>
        <v>0.2926829268292683</v>
      </c>
      <c r="AA262" s="72">
        <f t="shared" si="77"/>
        <v>0.43322475570032576</v>
      </c>
      <c r="AB262" s="72">
        <f t="shared" si="77"/>
        <v>0.3830313014827018</v>
      </c>
      <c r="AC262" s="72">
        <f t="shared" si="82"/>
        <v>0.21830985915492956</v>
      </c>
      <c r="AD262" s="74"/>
      <c r="AF262" s="72">
        <f t="shared" si="83"/>
        <v>0.12969483568075119</v>
      </c>
      <c r="AG262" s="74"/>
    </row>
    <row r="263" spans="1:33" ht="15" customHeight="1" hidden="1">
      <c r="A263" s="29">
        <v>2001</v>
      </c>
      <c r="B263" s="72">
        <f t="shared" si="73"/>
        <v>1</v>
      </c>
      <c r="C263" s="72">
        <f t="shared" si="73"/>
        <v>1</v>
      </c>
      <c r="D263" s="72">
        <f t="shared" si="73"/>
        <v>1</v>
      </c>
      <c r="E263" s="72">
        <f t="shared" si="78"/>
        <v>1</v>
      </c>
      <c r="F263" s="74"/>
      <c r="H263" s="72">
        <f t="shared" si="74"/>
        <v>0.12626262626262627</v>
      </c>
      <c r="I263" s="72">
        <f t="shared" si="74"/>
        <v>0.084375</v>
      </c>
      <c r="J263" s="72">
        <f t="shared" si="74"/>
        <v>0.11423974255832663</v>
      </c>
      <c r="K263" s="72">
        <f t="shared" si="79"/>
        <v>0.1518161180476731</v>
      </c>
      <c r="L263" s="74"/>
      <c r="N263" s="72">
        <f t="shared" si="75"/>
        <v>0.26262626262626265</v>
      </c>
      <c r="O263" s="72">
        <f t="shared" si="75"/>
        <v>0.221875</v>
      </c>
      <c r="P263" s="72">
        <f t="shared" si="75"/>
        <v>0.23491552695092519</v>
      </c>
      <c r="Q263" s="72">
        <f t="shared" si="80"/>
        <v>0.18898978433598185</v>
      </c>
      <c r="R263" s="74"/>
      <c r="T263" s="72">
        <f t="shared" si="76"/>
        <v>0.36363636363636365</v>
      </c>
      <c r="U263" s="72">
        <f t="shared" si="76"/>
        <v>0.240625</v>
      </c>
      <c r="V263" s="72">
        <f t="shared" si="76"/>
        <v>0.27755430410297666</v>
      </c>
      <c r="W263" s="72">
        <f t="shared" si="81"/>
        <v>0.2196367763904654</v>
      </c>
      <c r="X263" s="74"/>
      <c r="Z263" s="72">
        <f t="shared" si="77"/>
        <v>0.2474747474747475</v>
      </c>
      <c r="AA263" s="72">
        <f t="shared" si="77"/>
        <v>0.453125</v>
      </c>
      <c r="AB263" s="72">
        <f t="shared" si="77"/>
        <v>0.37329042638777155</v>
      </c>
      <c r="AC263" s="72">
        <f t="shared" si="82"/>
        <v>0.2690124858115778</v>
      </c>
      <c r="AD263" s="74"/>
      <c r="AF263" s="72">
        <f t="shared" si="83"/>
        <v>0.17054483541430193</v>
      </c>
      <c r="AG263" s="74"/>
    </row>
    <row r="264" spans="1:33" ht="15" customHeight="1" hidden="1">
      <c r="A264" s="29">
        <v>2002</v>
      </c>
      <c r="B264" s="72">
        <f t="shared" si="73"/>
        <v>1</v>
      </c>
      <c r="C264" s="72">
        <f t="shared" si="73"/>
        <v>1</v>
      </c>
      <c r="D264" s="72">
        <f t="shared" si="73"/>
        <v>1</v>
      </c>
      <c r="E264" s="72">
        <f t="shared" si="78"/>
        <v>1</v>
      </c>
      <c r="F264" s="74"/>
      <c r="H264" s="72">
        <f t="shared" si="74"/>
        <v>0.1564245810055866</v>
      </c>
      <c r="I264" s="72">
        <f t="shared" si="74"/>
        <v>0.12529002320185614</v>
      </c>
      <c r="J264" s="72">
        <f t="shared" si="74"/>
        <v>0.12710566615620214</v>
      </c>
      <c r="K264" s="72">
        <f t="shared" si="79"/>
        <v>0.16965699208443272</v>
      </c>
      <c r="L264" s="74"/>
      <c r="N264" s="72">
        <f t="shared" si="75"/>
        <v>0.2905027932960894</v>
      </c>
      <c r="O264" s="72">
        <f t="shared" si="75"/>
        <v>0.2923433874709977</v>
      </c>
      <c r="P264" s="72">
        <f t="shared" si="75"/>
        <v>0.2664624808575804</v>
      </c>
      <c r="Q264" s="72">
        <f t="shared" si="80"/>
        <v>0.22058047493403693</v>
      </c>
      <c r="R264" s="74"/>
      <c r="T264" s="72">
        <f t="shared" si="76"/>
        <v>0.3128491620111732</v>
      </c>
      <c r="U264" s="72">
        <f t="shared" si="76"/>
        <v>0.23897911832946636</v>
      </c>
      <c r="V264" s="72">
        <f t="shared" si="76"/>
        <v>0.2901990811638591</v>
      </c>
      <c r="W264" s="72">
        <f t="shared" si="81"/>
        <v>0.23957783641160948</v>
      </c>
      <c r="X264" s="74"/>
      <c r="Z264" s="72">
        <f t="shared" si="77"/>
        <v>0.24022346368715083</v>
      </c>
      <c r="AA264" s="72">
        <f t="shared" si="77"/>
        <v>0.3433874709976798</v>
      </c>
      <c r="AB264" s="72">
        <f t="shared" si="77"/>
        <v>0.31623277182235837</v>
      </c>
      <c r="AC264" s="72">
        <f t="shared" si="82"/>
        <v>0.25356200527704487</v>
      </c>
      <c r="AD264" s="74"/>
      <c r="AF264" s="72">
        <f t="shared" si="83"/>
        <v>0.11662269129287599</v>
      </c>
      <c r="AG264" s="74"/>
    </row>
    <row r="265" spans="1:33" ht="15" customHeight="1" hidden="1">
      <c r="A265" s="29">
        <v>2003</v>
      </c>
      <c r="B265" s="72">
        <f aca="true" t="shared" si="84" ref="B265:D272">B237/B237</f>
        <v>1</v>
      </c>
      <c r="C265" s="72">
        <f t="shared" si="84"/>
        <v>1</v>
      </c>
      <c r="D265" s="72">
        <f t="shared" si="84"/>
        <v>1</v>
      </c>
      <c r="E265" s="72">
        <f t="shared" si="78"/>
        <v>1</v>
      </c>
      <c r="F265" s="74"/>
      <c r="H265" s="72">
        <f aca="true" t="shared" si="85" ref="H265:H272">H237/B237</f>
        <v>0.1807909604519774</v>
      </c>
      <c r="I265" s="72">
        <f aca="true" t="shared" si="86" ref="I265:I272">I237/C237</f>
        <v>0.09829059829059829</v>
      </c>
      <c r="J265" s="72">
        <f aca="true" t="shared" si="87" ref="J265:J272">J237/D237</f>
        <v>0.1364306784660767</v>
      </c>
      <c r="K265" s="72">
        <f t="shared" si="79"/>
        <v>0.16389670161084122</v>
      </c>
      <c r="L265" s="74"/>
      <c r="N265" s="72">
        <f aca="true" t="shared" si="88" ref="N265:N272">N237/B237</f>
        <v>0.24858757062146894</v>
      </c>
      <c r="O265" s="72">
        <f aca="true" t="shared" si="89" ref="O265:O272">O237/C237</f>
        <v>0.3034188034188034</v>
      </c>
      <c r="P265" s="72">
        <f aca="true" t="shared" si="90" ref="P265:P272">P237/D237</f>
        <v>0.28466076696165193</v>
      </c>
      <c r="Q265" s="72">
        <f t="shared" si="80"/>
        <v>0.21145487087701356</v>
      </c>
      <c r="R265" s="74"/>
      <c r="T265" s="72">
        <f aca="true" t="shared" si="91" ref="T265:T272">T237/B237</f>
        <v>0.2937853107344633</v>
      </c>
      <c r="U265" s="72">
        <f aca="true" t="shared" si="92" ref="U265:U272">U237/C237</f>
        <v>0.3055555555555556</v>
      </c>
      <c r="V265" s="72">
        <f aca="true" t="shared" si="93" ref="V265:V272">V237/D237</f>
        <v>0.2345132743362832</v>
      </c>
      <c r="W265" s="72">
        <f t="shared" si="81"/>
        <v>0.2625926872922526</v>
      </c>
      <c r="X265" s="74"/>
      <c r="Z265" s="72">
        <f aca="true" t="shared" si="94" ref="Z265:Z272">Z237/B237</f>
        <v>0.2768361581920904</v>
      </c>
      <c r="AA265" s="72">
        <f aca="true" t="shared" si="95" ref="AA265:AA272">AA237/C237</f>
        <v>0.29273504273504275</v>
      </c>
      <c r="AB265" s="72">
        <f aca="true" t="shared" si="96" ref="AB265:AB272">AB237/D237</f>
        <v>0.3443952802359882</v>
      </c>
      <c r="AC265" s="72">
        <f t="shared" si="82"/>
        <v>0.23727946816670928</v>
      </c>
      <c r="AD265" s="74"/>
      <c r="AF265" s="72">
        <f t="shared" si="83"/>
        <v>0.12477627205318333</v>
      </c>
      <c r="AG265" s="74"/>
    </row>
    <row r="266" spans="1:33" ht="15" customHeight="1" hidden="1">
      <c r="A266" s="29">
        <v>2004</v>
      </c>
      <c r="B266" s="72">
        <f t="shared" si="84"/>
        <v>1</v>
      </c>
      <c r="C266" s="72">
        <f t="shared" si="84"/>
        <v>1</v>
      </c>
      <c r="D266" s="72">
        <f t="shared" si="84"/>
        <v>1</v>
      </c>
      <c r="E266" s="72">
        <f t="shared" si="78"/>
        <v>1</v>
      </c>
      <c r="F266" s="74"/>
      <c r="H266" s="72">
        <f t="shared" si="85"/>
        <v>0.115</v>
      </c>
      <c r="I266" s="72">
        <f t="shared" si="86"/>
        <v>0.12240663900414937</v>
      </c>
      <c r="J266" s="72">
        <f t="shared" si="87"/>
        <v>0.1505235602094241</v>
      </c>
      <c r="K266" s="72">
        <f t="shared" si="79"/>
        <v>0.17612152860194635</v>
      </c>
      <c r="L266" s="74"/>
      <c r="N266" s="72">
        <f t="shared" si="88"/>
        <v>0.255</v>
      </c>
      <c r="O266" s="72">
        <f t="shared" si="89"/>
        <v>0.2074688796680498</v>
      </c>
      <c r="P266" s="72">
        <f t="shared" si="90"/>
        <v>0.25</v>
      </c>
      <c r="Q266" s="72">
        <f t="shared" si="80"/>
        <v>0.20223118917635888</v>
      </c>
      <c r="R266" s="74"/>
      <c r="T266" s="72">
        <f t="shared" si="91"/>
        <v>0.305</v>
      </c>
      <c r="U266" s="72">
        <f t="shared" si="92"/>
        <v>0.2883817427385892</v>
      </c>
      <c r="V266" s="72">
        <f t="shared" si="93"/>
        <v>0.22905759162303665</v>
      </c>
      <c r="W266" s="72">
        <f t="shared" si="81"/>
        <v>0.23308806076430097</v>
      </c>
      <c r="X266" s="74"/>
      <c r="Z266" s="72">
        <f t="shared" si="94"/>
        <v>0.325</v>
      </c>
      <c r="AA266" s="72">
        <f t="shared" si="95"/>
        <v>0.3817427385892116</v>
      </c>
      <c r="AB266" s="72">
        <f t="shared" si="96"/>
        <v>0.3704188481675393</v>
      </c>
      <c r="AC266" s="72">
        <f t="shared" si="82"/>
        <v>0.2684547828150961</v>
      </c>
      <c r="AD266" s="74"/>
      <c r="AF266" s="72">
        <f t="shared" si="83"/>
        <v>0.12010443864229765</v>
      </c>
      <c r="AG266" s="74"/>
    </row>
    <row r="267" spans="1:33" ht="15" customHeight="1" hidden="1">
      <c r="A267" s="29">
        <v>2005</v>
      </c>
      <c r="B267" s="72">
        <f t="shared" si="84"/>
        <v>1</v>
      </c>
      <c r="C267" s="72">
        <f t="shared" si="84"/>
        <v>1</v>
      </c>
      <c r="D267" s="72">
        <f t="shared" si="84"/>
        <v>1</v>
      </c>
      <c r="E267" s="72">
        <f t="shared" si="78"/>
        <v>1</v>
      </c>
      <c r="F267" s="74"/>
      <c r="H267" s="72">
        <f t="shared" si="85"/>
        <v>0.05699481865284974</v>
      </c>
      <c r="I267" s="72">
        <f t="shared" si="86"/>
        <v>0.12608695652173912</v>
      </c>
      <c r="J267" s="72">
        <f t="shared" si="87"/>
        <v>0.16905901116427433</v>
      </c>
      <c r="K267" s="72">
        <f t="shared" si="79"/>
        <v>0.17595436594997807</v>
      </c>
      <c r="L267" s="74"/>
      <c r="N267" s="72">
        <f t="shared" si="88"/>
        <v>0.25906735751295334</v>
      </c>
      <c r="O267" s="72">
        <f t="shared" si="89"/>
        <v>0.2</v>
      </c>
      <c r="P267" s="72">
        <f t="shared" si="90"/>
        <v>0.20733652312599682</v>
      </c>
      <c r="Q267" s="72">
        <f t="shared" si="80"/>
        <v>0.19569986836331724</v>
      </c>
      <c r="R267" s="74"/>
      <c r="T267" s="72">
        <f t="shared" si="91"/>
        <v>0.38860103626943004</v>
      </c>
      <c r="U267" s="72">
        <f t="shared" si="92"/>
        <v>0.30217391304347824</v>
      </c>
      <c r="V267" s="72">
        <f t="shared" si="93"/>
        <v>0.3141945773524721</v>
      </c>
      <c r="W267" s="72">
        <f t="shared" si="81"/>
        <v>0.25340061430451954</v>
      </c>
      <c r="X267" s="74"/>
      <c r="Z267" s="72">
        <f t="shared" si="94"/>
        <v>0.29533678756476683</v>
      </c>
      <c r="AA267" s="72">
        <f t="shared" si="95"/>
        <v>0.3717391304347826</v>
      </c>
      <c r="AB267" s="72">
        <f t="shared" si="96"/>
        <v>0.3094098883572568</v>
      </c>
      <c r="AC267" s="72">
        <f t="shared" si="82"/>
        <v>0.24725756910925845</v>
      </c>
      <c r="AD267" s="74"/>
      <c r="AF267" s="72">
        <f t="shared" si="83"/>
        <v>0.12768758227292673</v>
      </c>
      <c r="AG267" s="74"/>
    </row>
    <row r="268" spans="1:33" ht="15" customHeight="1" hidden="1">
      <c r="A268" s="29">
        <v>2006</v>
      </c>
      <c r="B268" s="72">
        <f t="shared" si="84"/>
        <v>1</v>
      </c>
      <c r="C268" s="72">
        <f t="shared" si="84"/>
        <v>1</v>
      </c>
      <c r="D268" s="72">
        <f t="shared" si="84"/>
        <v>1</v>
      </c>
      <c r="E268" s="72">
        <f t="shared" si="78"/>
        <v>1</v>
      </c>
      <c r="F268" s="74"/>
      <c r="H268" s="72">
        <f t="shared" si="85"/>
        <v>0.14213197969543148</v>
      </c>
      <c r="I268" s="72">
        <f t="shared" si="86"/>
        <v>0.13293650793650794</v>
      </c>
      <c r="J268" s="72">
        <f t="shared" si="87"/>
        <v>0.16124567474048443</v>
      </c>
      <c r="K268" s="72">
        <f t="shared" si="79"/>
        <v>0.1774154878925917</v>
      </c>
      <c r="L268" s="74"/>
      <c r="N268" s="72">
        <f t="shared" si="88"/>
        <v>0.22842639593908629</v>
      </c>
      <c r="O268" s="72">
        <f t="shared" si="89"/>
        <v>0.20238095238095238</v>
      </c>
      <c r="P268" s="72">
        <f t="shared" si="90"/>
        <v>0.21314878892733563</v>
      </c>
      <c r="Q268" s="72">
        <f t="shared" si="80"/>
        <v>0.20450731239510908</v>
      </c>
      <c r="R268" s="74"/>
      <c r="T268" s="72">
        <f t="shared" si="91"/>
        <v>0.29949238578680204</v>
      </c>
      <c r="U268" s="72">
        <f t="shared" si="92"/>
        <v>0.2916666666666667</v>
      </c>
      <c r="V268" s="72">
        <f t="shared" si="93"/>
        <v>0.25397923875432526</v>
      </c>
      <c r="W268" s="72">
        <f t="shared" si="81"/>
        <v>0.2522176935986574</v>
      </c>
      <c r="X268" s="74"/>
      <c r="Z268" s="72">
        <f t="shared" si="94"/>
        <v>0.3299492385786802</v>
      </c>
      <c r="AA268" s="72">
        <f t="shared" si="95"/>
        <v>0.373015873015873</v>
      </c>
      <c r="AB268" s="72">
        <f t="shared" si="96"/>
        <v>0.37162629757785465</v>
      </c>
      <c r="AC268" s="72">
        <f t="shared" si="82"/>
        <v>0.24430592184128505</v>
      </c>
      <c r="AD268" s="74"/>
      <c r="AF268" s="72">
        <f t="shared" si="83"/>
        <v>0.12155358427235675</v>
      </c>
      <c r="AG268" s="74"/>
    </row>
    <row r="269" spans="1:33" ht="15" customHeight="1" hidden="1">
      <c r="A269" s="29">
        <v>2007</v>
      </c>
      <c r="B269" s="72">
        <f t="shared" si="84"/>
        <v>1</v>
      </c>
      <c r="C269" s="72">
        <f t="shared" si="84"/>
        <v>1</v>
      </c>
      <c r="D269" s="72">
        <f t="shared" si="84"/>
        <v>1</v>
      </c>
      <c r="E269" s="72">
        <f t="shared" si="78"/>
        <v>1</v>
      </c>
      <c r="F269" s="74"/>
      <c r="H269" s="72">
        <f t="shared" si="85"/>
        <v>0.14</v>
      </c>
      <c r="I269" s="72">
        <f t="shared" si="86"/>
        <v>0.1301989150090416</v>
      </c>
      <c r="J269" s="72">
        <f t="shared" si="87"/>
        <v>0.1660802251935257</v>
      </c>
      <c r="K269" s="72">
        <f t="shared" si="79"/>
        <v>0.18744075829383886</v>
      </c>
      <c r="L269" s="74"/>
      <c r="N269" s="72">
        <f t="shared" si="88"/>
        <v>0.27</v>
      </c>
      <c r="O269" s="72">
        <f t="shared" si="89"/>
        <v>0.23869801084990958</v>
      </c>
      <c r="P269" s="72">
        <f t="shared" si="90"/>
        <v>0.2287121745249824</v>
      </c>
      <c r="Q269" s="72">
        <f t="shared" si="80"/>
        <v>0.22251184834123222</v>
      </c>
      <c r="R269" s="74"/>
      <c r="T269" s="72">
        <f t="shared" si="91"/>
        <v>0.31</v>
      </c>
      <c r="U269" s="72">
        <f t="shared" si="92"/>
        <v>0.27848101265822783</v>
      </c>
      <c r="V269" s="72">
        <f t="shared" si="93"/>
        <v>0.23645320197044334</v>
      </c>
      <c r="W269" s="72">
        <f t="shared" si="81"/>
        <v>0.22511848341232227</v>
      </c>
      <c r="X269" s="74"/>
      <c r="Z269" s="72">
        <f t="shared" si="94"/>
        <v>0.28</v>
      </c>
      <c r="AA269" s="72">
        <f t="shared" si="95"/>
        <v>0.352622061482821</v>
      </c>
      <c r="AB269" s="72">
        <f t="shared" si="96"/>
        <v>0.36875439831104856</v>
      </c>
      <c r="AC269" s="72">
        <f t="shared" si="82"/>
        <v>0.23080568720379147</v>
      </c>
      <c r="AD269" s="74"/>
      <c r="AF269" s="72">
        <f t="shared" si="83"/>
        <v>0.13412322274881516</v>
      </c>
      <c r="AG269" s="74"/>
    </row>
    <row r="270" spans="1:33" ht="15" customHeight="1" hidden="1">
      <c r="A270" s="29">
        <v>2008</v>
      </c>
      <c r="B270" s="72">
        <f t="shared" si="84"/>
        <v>1</v>
      </c>
      <c r="C270" s="72">
        <f t="shared" si="84"/>
        <v>1</v>
      </c>
      <c r="D270" s="72">
        <f t="shared" si="84"/>
        <v>1</v>
      </c>
      <c r="E270" s="72">
        <f t="shared" si="78"/>
        <v>1</v>
      </c>
      <c r="F270" s="74"/>
      <c r="H270" s="72">
        <f t="shared" si="85"/>
        <v>0.12254901960784313</v>
      </c>
      <c r="I270" s="72">
        <f t="shared" si="86"/>
        <v>0.12477064220183487</v>
      </c>
      <c r="J270" s="72">
        <f t="shared" si="87"/>
        <v>0.1809350333940498</v>
      </c>
      <c r="K270" s="72">
        <f t="shared" si="79"/>
        <v>0.14955303213336554</v>
      </c>
      <c r="L270" s="74"/>
      <c r="N270" s="72">
        <f t="shared" si="88"/>
        <v>0.31862745098039214</v>
      </c>
      <c r="O270" s="72">
        <f t="shared" si="89"/>
        <v>0.3119266055045872</v>
      </c>
      <c r="P270" s="72">
        <f t="shared" si="90"/>
        <v>0.2416514875531269</v>
      </c>
      <c r="Q270" s="72">
        <f t="shared" si="80"/>
        <v>0.2389466054602561</v>
      </c>
      <c r="R270" s="74"/>
      <c r="T270" s="72">
        <f t="shared" si="91"/>
        <v>0.3284313725490196</v>
      </c>
      <c r="U270" s="72">
        <f t="shared" si="92"/>
        <v>0.30275229357798167</v>
      </c>
      <c r="V270" s="72">
        <f t="shared" si="93"/>
        <v>0.29083181542197933</v>
      </c>
      <c r="W270" s="72">
        <f t="shared" si="81"/>
        <v>0.21671901425465087</v>
      </c>
      <c r="X270" s="74"/>
      <c r="Z270" s="72">
        <f t="shared" si="94"/>
        <v>0.23039215686274508</v>
      </c>
      <c r="AA270" s="72">
        <f t="shared" si="95"/>
        <v>0.26055045871559634</v>
      </c>
      <c r="AB270" s="72">
        <f t="shared" si="96"/>
        <v>0.286581663630844</v>
      </c>
      <c r="AC270" s="72">
        <f t="shared" si="82"/>
        <v>0.25585890311669485</v>
      </c>
      <c r="AD270" s="74"/>
      <c r="AF270" s="72">
        <f t="shared" si="83"/>
        <v>0.13892244503503262</v>
      </c>
      <c r="AG270" s="74"/>
    </row>
    <row r="271" spans="1:33" ht="15" customHeight="1" hidden="1">
      <c r="A271" s="29">
        <v>2009</v>
      </c>
      <c r="B271" s="72">
        <f t="shared" si="84"/>
        <v>1</v>
      </c>
      <c r="C271" s="72">
        <f t="shared" si="84"/>
        <v>1</v>
      </c>
      <c r="D271" s="72">
        <f t="shared" si="84"/>
        <v>1</v>
      </c>
      <c r="E271" s="72">
        <f t="shared" si="78"/>
        <v>1</v>
      </c>
      <c r="F271" s="74"/>
      <c r="H271" s="72">
        <f t="shared" si="85"/>
        <v>0.16826923076923078</v>
      </c>
      <c r="I271" s="72">
        <f t="shared" si="86"/>
        <v>0.1206896551724138</v>
      </c>
      <c r="J271" s="72">
        <f t="shared" si="87"/>
        <v>0.1380778588807786</v>
      </c>
      <c r="K271" s="72">
        <f t="shared" si="79"/>
        <v>0.18992955909209497</v>
      </c>
      <c r="L271" s="74"/>
      <c r="N271" s="72">
        <f t="shared" si="88"/>
        <v>0.23557692307692307</v>
      </c>
      <c r="O271" s="72">
        <f t="shared" si="89"/>
        <v>0.2689655172413793</v>
      </c>
      <c r="P271" s="72">
        <f t="shared" si="90"/>
        <v>0.2305352798053528</v>
      </c>
      <c r="Q271" s="72">
        <f t="shared" si="80"/>
        <v>0.20532220193060266</v>
      </c>
      <c r="R271" s="74"/>
      <c r="T271" s="72">
        <f t="shared" si="91"/>
        <v>0.38461538461538464</v>
      </c>
      <c r="U271" s="72">
        <f t="shared" si="92"/>
        <v>0.2810344827586207</v>
      </c>
      <c r="V271" s="72">
        <f t="shared" si="93"/>
        <v>0.2761557177615572</v>
      </c>
      <c r="W271" s="72">
        <f t="shared" si="81"/>
        <v>0.24028176363162015</v>
      </c>
      <c r="X271" s="74"/>
      <c r="Z271" s="72">
        <f t="shared" si="94"/>
        <v>0.21153846153846154</v>
      </c>
      <c r="AA271" s="72">
        <f t="shared" si="95"/>
        <v>0.3293103448275862</v>
      </c>
      <c r="AB271" s="72">
        <f t="shared" si="96"/>
        <v>0.35523114355231145</v>
      </c>
      <c r="AC271" s="72">
        <f t="shared" si="82"/>
        <v>0.23428124184711713</v>
      </c>
      <c r="AD271" s="74"/>
      <c r="AF271" s="72">
        <f t="shared" si="83"/>
        <v>0.1301852334985651</v>
      </c>
      <c r="AG271" s="74"/>
    </row>
    <row r="272" spans="1:33" ht="15" customHeight="1" hidden="1">
      <c r="A272" s="29">
        <v>2010</v>
      </c>
      <c r="B272" s="72">
        <f t="shared" si="84"/>
        <v>1</v>
      </c>
      <c r="C272" s="72">
        <f t="shared" si="84"/>
        <v>1</v>
      </c>
      <c r="D272" s="72">
        <f t="shared" si="84"/>
        <v>1</v>
      </c>
      <c r="E272" s="72">
        <f t="shared" si="78"/>
        <v>1</v>
      </c>
      <c r="F272" s="75"/>
      <c r="H272" s="72">
        <f t="shared" si="85"/>
        <v>0.14601769911504425</v>
      </c>
      <c r="I272" s="72">
        <f t="shared" si="86"/>
        <v>0.10689655172413794</v>
      </c>
      <c r="J272" s="72">
        <f t="shared" si="87"/>
        <v>0.14563716258631512</v>
      </c>
      <c r="K272" s="72">
        <f t="shared" si="79"/>
        <v>0.17699115044247787</v>
      </c>
      <c r="L272" s="75"/>
      <c r="N272" s="72">
        <f t="shared" si="88"/>
        <v>0.252212389380531</v>
      </c>
      <c r="O272" s="72">
        <f t="shared" si="89"/>
        <v>0.2689655172413793</v>
      </c>
      <c r="P272" s="72">
        <f t="shared" si="90"/>
        <v>0.24670433145009416</v>
      </c>
      <c r="Q272" s="72">
        <f t="shared" si="80"/>
        <v>0.21896333754740835</v>
      </c>
      <c r="R272" s="75"/>
      <c r="T272" s="72">
        <f t="shared" si="91"/>
        <v>0.3805309734513274</v>
      </c>
      <c r="U272" s="72">
        <f t="shared" si="92"/>
        <v>0.2620689655172414</v>
      </c>
      <c r="V272" s="72">
        <f t="shared" si="93"/>
        <v>0.27369742623979915</v>
      </c>
      <c r="W272" s="72">
        <f t="shared" si="81"/>
        <v>0.2379266750948167</v>
      </c>
      <c r="X272" s="75"/>
      <c r="Z272" s="72">
        <f t="shared" si="94"/>
        <v>0.22123893805309736</v>
      </c>
      <c r="AA272" s="72">
        <f t="shared" si="95"/>
        <v>0.3620689655172414</v>
      </c>
      <c r="AB272" s="72">
        <f t="shared" si="96"/>
        <v>0.3339610797237916</v>
      </c>
      <c r="AC272" s="72">
        <f t="shared" si="82"/>
        <v>0.22275600505689</v>
      </c>
      <c r="AD272" s="75"/>
      <c r="AF272" s="72">
        <f t="shared" si="83"/>
        <v>0.1433628318584071</v>
      </c>
      <c r="AG272" s="75"/>
    </row>
    <row r="273" ht="15" customHeight="1" hidden="1"/>
    <row r="274" ht="15" customHeight="1"/>
    <row r="275" ht="15" customHeight="1" thickBot="1"/>
    <row r="276" spans="2:33" ht="13.5" thickBot="1">
      <c r="B276" s="82" t="s">
        <v>120</v>
      </c>
      <c r="C276" s="83"/>
      <c r="D276" s="83"/>
      <c r="E276" s="83"/>
      <c r="F276" s="84"/>
      <c r="H276" s="82" t="s">
        <v>87</v>
      </c>
      <c r="I276" s="83"/>
      <c r="J276" s="83"/>
      <c r="K276" s="83"/>
      <c r="L276" s="84"/>
      <c r="N276" s="82" t="s">
        <v>90</v>
      </c>
      <c r="O276" s="83"/>
      <c r="P276" s="83"/>
      <c r="Q276" s="83"/>
      <c r="R276" s="84"/>
      <c r="T276" s="82" t="s">
        <v>2</v>
      </c>
      <c r="U276" s="83"/>
      <c r="V276" s="83"/>
      <c r="W276" s="83"/>
      <c r="X276" s="84"/>
      <c r="Z276" s="82" t="s">
        <v>91</v>
      </c>
      <c r="AA276" s="83"/>
      <c r="AB276" s="83"/>
      <c r="AC276" s="83"/>
      <c r="AD276" s="84"/>
      <c r="AF276" s="82" t="s">
        <v>93</v>
      </c>
      <c r="AG276" s="85"/>
    </row>
    <row r="277" spans="2:32" ht="12.75">
      <c r="B277" s="29" t="s">
        <v>84</v>
      </c>
      <c r="C277" s="29" t="s">
        <v>83</v>
      </c>
      <c r="D277" s="29">
        <v>432</v>
      </c>
      <c r="E277" s="29">
        <v>144</v>
      </c>
      <c r="H277" s="29" t="s">
        <v>84</v>
      </c>
      <c r="I277" s="29">
        <v>1296</v>
      </c>
      <c r="J277" s="29">
        <v>432</v>
      </c>
      <c r="K277" s="29">
        <v>144</v>
      </c>
      <c r="N277" s="29" t="s">
        <v>84</v>
      </c>
      <c r="O277" s="29">
        <v>1296</v>
      </c>
      <c r="P277" s="29">
        <v>432</v>
      </c>
      <c r="Q277" s="29">
        <v>144</v>
      </c>
      <c r="T277" s="29" t="s">
        <v>84</v>
      </c>
      <c r="U277" s="29">
        <v>1296</v>
      </c>
      <c r="V277" s="29">
        <v>432</v>
      </c>
      <c r="W277" s="29">
        <v>144</v>
      </c>
      <c r="Z277" s="29" t="s">
        <v>84</v>
      </c>
      <c r="AA277" s="29">
        <v>1296</v>
      </c>
      <c r="AB277" s="29">
        <v>432</v>
      </c>
      <c r="AC277" s="29">
        <v>144</v>
      </c>
      <c r="AF277" s="29">
        <v>144</v>
      </c>
    </row>
    <row r="278" spans="1:33" ht="12.75">
      <c r="A278" s="29">
        <v>1987</v>
      </c>
      <c r="B278" s="50"/>
      <c r="C278" s="50"/>
      <c r="D278" s="50"/>
      <c r="E278" s="50"/>
      <c r="F278" s="76" t="s">
        <v>122</v>
      </c>
      <c r="H278" s="52"/>
      <c r="I278" s="52"/>
      <c r="J278" s="52"/>
      <c r="K278" s="53"/>
      <c r="L278" s="76" t="s">
        <v>123</v>
      </c>
      <c r="N278" s="49"/>
      <c r="O278" s="49"/>
      <c r="P278" s="49"/>
      <c r="Q278" s="49"/>
      <c r="R278" s="76" t="s">
        <v>123</v>
      </c>
      <c r="S278" s="29">
        <v>1987</v>
      </c>
      <c r="T278" s="49"/>
      <c r="U278" s="49"/>
      <c r="V278" s="49"/>
      <c r="W278" s="49"/>
      <c r="X278" s="76" t="s">
        <v>123</v>
      </c>
      <c r="Y278" s="29">
        <v>1987</v>
      </c>
      <c r="Z278" s="49"/>
      <c r="AA278" s="49"/>
      <c r="AB278" s="49"/>
      <c r="AC278" s="49"/>
      <c r="AD278" s="76" t="s">
        <v>123</v>
      </c>
      <c r="AE278" s="29">
        <v>1987</v>
      </c>
      <c r="AF278" s="49"/>
      <c r="AG278" s="76" t="s">
        <v>123</v>
      </c>
    </row>
    <row r="279" spans="1:33" ht="12.75">
      <c r="A279" s="29">
        <v>1988</v>
      </c>
      <c r="B279" s="50"/>
      <c r="C279" s="50"/>
      <c r="D279" s="50"/>
      <c r="E279" s="50"/>
      <c r="F279" s="76"/>
      <c r="H279" s="52"/>
      <c r="I279" s="52"/>
      <c r="J279" s="52"/>
      <c r="K279" s="52"/>
      <c r="L279" s="76"/>
      <c r="N279" s="49"/>
      <c r="O279" s="49"/>
      <c r="P279" s="49"/>
      <c r="Q279" s="49"/>
      <c r="R279" s="76"/>
      <c r="S279" s="29">
        <v>1988</v>
      </c>
      <c r="T279" s="49"/>
      <c r="U279" s="49"/>
      <c r="V279" s="49"/>
      <c r="W279" s="49"/>
      <c r="X279" s="76"/>
      <c r="Y279" s="29">
        <v>1988</v>
      </c>
      <c r="Z279" s="49"/>
      <c r="AA279" s="49"/>
      <c r="AB279" s="49"/>
      <c r="AC279" s="49"/>
      <c r="AD279" s="76"/>
      <c r="AE279" s="29">
        <v>1988</v>
      </c>
      <c r="AF279" s="49"/>
      <c r="AG279" s="76"/>
    </row>
    <row r="280" spans="1:33" ht="12.75">
      <c r="A280" s="29">
        <v>1989</v>
      </c>
      <c r="B280" s="50"/>
      <c r="C280" s="50"/>
      <c r="D280" s="50"/>
      <c r="E280" s="50"/>
      <c r="F280" s="76"/>
      <c r="H280" s="49"/>
      <c r="I280" s="49"/>
      <c r="J280" s="49"/>
      <c r="K280" s="49"/>
      <c r="L280" s="76"/>
      <c r="N280" s="49"/>
      <c r="O280" s="49"/>
      <c r="P280" s="49"/>
      <c r="Q280" s="49"/>
      <c r="R280" s="76"/>
      <c r="S280" s="29">
        <v>1989</v>
      </c>
      <c r="T280" s="49"/>
      <c r="U280" s="49"/>
      <c r="V280" s="49"/>
      <c r="W280" s="49"/>
      <c r="X280" s="76"/>
      <c r="Y280" s="29">
        <v>1989</v>
      </c>
      <c r="Z280" s="49"/>
      <c r="AA280" s="49"/>
      <c r="AB280" s="49"/>
      <c r="AC280" s="49"/>
      <c r="AD280" s="76"/>
      <c r="AE280" s="29">
        <v>1989</v>
      </c>
      <c r="AF280" s="49"/>
      <c r="AG280" s="76"/>
    </row>
    <row r="281" spans="1:33" ht="12.75">
      <c r="A281" s="29">
        <v>1990</v>
      </c>
      <c r="B281" s="50"/>
      <c r="C281" s="50"/>
      <c r="D281" s="50"/>
      <c r="E281" s="50"/>
      <c r="F281" s="76"/>
      <c r="H281" s="49"/>
      <c r="I281" s="49"/>
      <c r="J281" s="49"/>
      <c r="K281" s="49"/>
      <c r="L281" s="76"/>
      <c r="N281" s="49"/>
      <c r="O281" s="49"/>
      <c r="P281" s="49"/>
      <c r="Q281" s="49"/>
      <c r="R281" s="76"/>
      <c r="S281" s="29">
        <v>1990</v>
      </c>
      <c r="T281" s="49"/>
      <c r="U281" s="49"/>
      <c r="V281" s="49"/>
      <c r="W281" s="49"/>
      <c r="X281" s="76"/>
      <c r="Y281" s="29">
        <v>1990</v>
      </c>
      <c r="Z281" s="49"/>
      <c r="AA281" s="49"/>
      <c r="AB281" s="49"/>
      <c r="AC281" s="49"/>
      <c r="AD281" s="76"/>
      <c r="AE281" s="29">
        <v>1990</v>
      </c>
      <c r="AF281" s="49"/>
      <c r="AG281" s="76"/>
    </row>
    <row r="282" spans="1:33" ht="12.75">
      <c r="A282" s="29">
        <v>1991</v>
      </c>
      <c r="B282" s="50"/>
      <c r="C282" s="50"/>
      <c r="D282" s="50"/>
      <c r="E282" s="50"/>
      <c r="F282" s="76"/>
      <c r="H282" s="49"/>
      <c r="I282" s="49"/>
      <c r="J282" s="49"/>
      <c r="K282" s="49"/>
      <c r="L282" s="76"/>
      <c r="N282" s="49"/>
      <c r="O282" s="49"/>
      <c r="P282" s="49"/>
      <c r="Q282" s="49"/>
      <c r="R282" s="76"/>
      <c r="S282" s="29">
        <v>1991</v>
      </c>
      <c r="T282" s="49"/>
      <c r="U282" s="49"/>
      <c r="V282" s="49"/>
      <c r="W282" s="49"/>
      <c r="X282" s="76"/>
      <c r="Y282" s="29">
        <v>1991</v>
      </c>
      <c r="Z282" s="49"/>
      <c r="AA282" s="49"/>
      <c r="AB282" s="49"/>
      <c r="AC282" s="49"/>
      <c r="AD282" s="76"/>
      <c r="AE282" s="29">
        <v>1991</v>
      </c>
      <c r="AF282" s="49"/>
      <c r="AG282" s="76"/>
    </row>
    <row r="283" spans="1:33" ht="12.75">
      <c r="A283" s="29">
        <v>1992</v>
      </c>
      <c r="B283" s="50"/>
      <c r="C283" s="50"/>
      <c r="D283" s="50"/>
      <c r="E283" s="50"/>
      <c r="F283" s="76"/>
      <c r="H283" s="49"/>
      <c r="I283" s="49"/>
      <c r="J283" s="49"/>
      <c r="K283" s="49"/>
      <c r="L283" s="76"/>
      <c r="N283" s="49"/>
      <c r="O283" s="49"/>
      <c r="P283" s="49"/>
      <c r="Q283" s="49"/>
      <c r="R283" s="76"/>
      <c r="S283" s="29">
        <v>1992</v>
      </c>
      <c r="T283" s="49"/>
      <c r="U283" s="49"/>
      <c r="V283" s="49"/>
      <c r="W283" s="49"/>
      <c r="X283" s="76"/>
      <c r="Y283" s="29">
        <v>1992</v>
      </c>
      <c r="Z283" s="49"/>
      <c r="AA283" s="49"/>
      <c r="AB283" s="49"/>
      <c r="AC283" s="49"/>
      <c r="AD283" s="76"/>
      <c r="AE283" s="29">
        <v>1992</v>
      </c>
      <c r="AF283" s="49"/>
      <c r="AG283" s="76"/>
    </row>
    <row r="284" spans="1:33" ht="12.75">
      <c r="A284" s="29">
        <v>1993</v>
      </c>
      <c r="B284" s="50"/>
      <c r="C284" s="50"/>
      <c r="D284" s="50"/>
      <c r="E284" s="50"/>
      <c r="F284" s="76"/>
      <c r="H284" s="49"/>
      <c r="I284" s="49"/>
      <c r="J284" s="49"/>
      <c r="K284" s="49"/>
      <c r="L284" s="76"/>
      <c r="N284" s="49"/>
      <c r="O284" s="49"/>
      <c r="P284" s="49"/>
      <c r="Q284" s="49"/>
      <c r="R284" s="76"/>
      <c r="S284" s="29">
        <v>1993</v>
      </c>
      <c r="T284" s="49"/>
      <c r="U284" s="49"/>
      <c r="V284" s="49"/>
      <c r="W284" s="49"/>
      <c r="X284" s="76"/>
      <c r="Y284" s="29">
        <v>1993</v>
      </c>
      <c r="Z284" s="49"/>
      <c r="AA284" s="49"/>
      <c r="AB284" s="49"/>
      <c r="AC284" s="49"/>
      <c r="AD284" s="76"/>
      <c r="AE284" s="29">
        <v>1993</v>
      </c>
      <c r="AF284" s="49"/>
      <c r="AG284" s="76"/>
    </row>
    <row r="285" spans="1:33" ht="12.75">
      <c r="A285" s="29">
        <v>1994</v>
      </c>
      <c r="B285" s="50"/>
      <c r="C285" s="50"/>
      <c r="D285" s="50"/>
      <c r="E285" s="50"/>
      <c r="F285" s="76"/>
      <c r="H285" s="49"/>
      <c r="I285" s="49"/>
      <c r="J285" s="49"/>
      <c r="K285" s="49"/>
      <c r="L285" s="76"/>
      <c r="N285" s="49"/>
      <c r="O285" s="49"/>
      <c r="P285" s="49"/>
      <c r="Q285" s="49"/>
      <c r="R285" s="76"/>
      <c r="S285" s="29">
        <v>1994</v>
      </c>
      <c r="T285" s="49"/>
      <c r="U285" s="49"/>
      <c r="V285" s="49"/>
      <c r="W285" s="49"/>
      <c r="X285" s="76"/>
      <c r="Y285" s="29">
        <v>1994</v>
      </c>
      <c r="Z285" s="49"/>
      <c r="AA285" s="49"/>
      <c r="AB285" s="49"/>
      <c r="AC285" s="49"/>
      <c r="AD285" s="76"/>
      <c r="AE285" s="29">
        <v>1994</v>
      </c>
      <c r="AF285" s="49"/>
      <c r="AG285" s="76"/>
    </row>
    <row r="286" spans="1:33" ht="12.75">
      <c r="A286" s="29">
        <v>1995</v>
      </c>
      <c r="B286" s="50"/>
      <c r="C286" s="50"/>
      <c r="D286" s="50"/>
      <c r="E286" s="50"/>
      <c r="F286" s="76"/>
      <c r="H286" s="49"/>
      <c r="I286" s="49"/>
      <c r="J286" s="49"/>
      <c r="K286" s="49"/>
      <c r="L286" s="76"/>
      <c r="N286" s="49"/>
      <c r="O286" s="49"/>
      <c r="P286" s="49"/>
      <c r="Q286" s="49"/>
      <c r="R286" s="76"/>
      <c r="S286" s="29">
        <v>1995</v>
      </c>
      <c r="T286" s="49"/>
      <c r="U286" s="49"/>
      <c r="V286" s="49"/>
      <c r="W286" s="49"/>
      <c r="X286" s="76"/>
      <c r="Y286" s="29">
        <v>1995</v>
      </c>
      <c r="Z286" s="49"/>
      <c r="AA286" s="49"/>
      <c r="AB286" s="49"/>
      <c r="AC286" s="49"/>
      <c r="AD286" s="76"/>
      <c r="AE286" s="29">
        <v>1995</v>
      </c>
      <c r="AF286" s="49"/>
      <c r="AG286" s="76"/>
    </row>
    <row r="287" spans="1:33" ht="12.75">
      <c r="A287" s="29">
        <v>1996</v>
      </c>
      <c r="B287" s="50"/>
      <c r="C287" s="50"/>
      <c r="D287" s="50"/>
      <c r="E287" s="50"/>
      <c r="F287" s="76"/>
      <c r="H287" s="49"/>
      <c r="I287" s="49"/>
      <c r="J287" s="49"/>
      <c r="K287" s="49"/>
      <c r="L287" s="76"/>
      <c r="N287" s="49"/>
      <c r="O287" s="49"/>
      <c r="P287" s="49"/>
      <c r="Q287" s="49"/>
      <c r="R287" s="76"/>
      <c r="S287" s="29">
        <v>1996</v>
      </c>
      <c r="T287" s="49"/>
      <c r="U287" s="49"/>
      <c r="V287" s="49"/>
      <c r="W287" s="49"/>
      <c r="X287" s="76"/>
      <c r="Y287" s="29">
        <v>1996</v>
      </c>
      <c r="Z287" s="49"/>
      <c r="AA287" s="49"/>
      <c r="AB287" s="49"/>
      <c r="AC287" s="49"/>
      <c r="AD287" s="76"/>
      <c r="AE287" s="29">
        <v>1996</v>
      </c>
      <c r="AF287" s="49"/>
      <c r="AG287" s="76"/>
    </row>
    <row r="288" spans="1:33" ht="12.75">
      <c r="A288" s="29">
        <v>1997</v>
      </c>
      <c r="B288" s="50"/>
      <c r="C288" s="50"/>
      <c r="D288" s="50"/>
      <c r="E288" s="50"/>
      <c r="F288" s="76"/>
      <c r="H288" s="49"/>
      <c r="I288" s="49"/>
      <c r="J288" s="49"/>
      <c r="K288" s="49"/>
      <c r="L288" s="76"/>
      <c r="N288" s="49"/>
      <c r="O288" s="49"/>
      <c r="P288" s="49"/>
      <c r="Q288" s="49"/>
      <c r="R288" s="76"/>
      <c r="S288" s="29">
        <v>1997</v>
      </c>
      <c r="T288" s="49"/>
      <c r="U288" s="49"/>
      <c r="V288" s="49"/>
      <c r="W288" s="49"/>
      <c r="X288" s="76"/>
      <c r="Y288" s="29">
        <v>1997</v>
      </c>
      <c r="Z288" s="49"/>
      <c r="AA288" s="49"/>
      <c r="AB288" s="49"/>
      <c r="AC288" s="49"/>
      <c r="AD288" s="76"/>
      <c r="AE288" s="29">
        <v>1997</v>
      </c>
      <c r="AF288" s="49"/>
      <c r="AG288" s="76"/>
    </row>
    <row r="289" spans="1:33" ht="12.75">
      <c r="A289" s="29">
        <v>1998</v>
      </c>
      <c r="B289" s="50"/>
      <c r="C289" s="50"/>
      <c r="D289" s="50"/>
      <c r="E289" s="50"/>
      <c r="F289" s="76"/>
      <c r="H289" s="49"/>
      <c r="I289" s="49"/>
      <c r="J289" s="49"/>
      <c r="K289" s="49"/>
      <c r="L289" s="76"/>
      <c r="N289" s="49"/>
      <c r="O289" s="49"/>
      <c r="P289" s="49"/>
      <c r="Q289" s="49"/>
      <c r="R289" s="76"/>
      <c r="S289" s="29">
        <v>1998</v>
      </c>
      <c r="T289" s="49"/>
      <c r="U289" s="49"/>
      <c r="V289" s="49"/>
      <c r="W289" s="49"/>
      <c r="X289" s="76"/>
      <c r="Y289" s="29">
        <v>1998</v>
      </c>
      <c r="Z289" s="49"/>
      <c r="AA289" s="49"/>
      <c r="AB289" s="49"/>
      <c r="AC289" s="49"/>
      <c r="AD289" s="76"/>
      <c r="AE289" s="29">
        <v>1998</v>
      </c>
      <c r="AF289" s="49"/>
      <c r="AG289" s="76"/>
    </row>
    <row r="290" spans="1:33" ht="13.5" thickBot="1">
      <c r="A290" s="29">
        <v>1999</v>
      </c>
      <c r="B290" s="56"/>
      <c r="C290" s="56"/>
      <c r="D290" s="56"/>
      <c r="E290" s="56"/>
      <c r="F290" s="76"/>
      <c r="H290" s="59"/>
      <c r="I290" s="59"/>
      <c r="J290" s="59"/>
      <c r="K290" s="59"/>
      <c r="L290" s="76"/>
      <c r="N290" s="59"/>
      <c r="O290" s="59"/>
      <c r="P290" s="59"/>
      <c r="Q290" s="59"/>
      <c r="R290" s="76"/>
      <c r="S290" s="29">
        <v>1999</v>
      </c>
      <c r="T290" s="59"/>
      <c r="U290" s="59"/>
      <c r="V290" s="59"/>
      <c r="W290" s="59"/>
      <c r="X290" s="76"/>
      <c r="Y290" s="29">
        <v>1999</v>
      </c>
      <c r="Z290" s="59"/>
      <c r="AA290" s="59"/>
      <c r="AB290" s="59"/>
      <c r="AC290" s="59"/>
      <c r="AD290" s="76"/>
      <c r="AE290" s="29">
        <v>1999</v>
      </c>
      <c r="AF290" s="59"/>
      <c r="AG290" s="76"/>
    </row>
    <row r="291" spans="1:33" ht="12.75">
      <c r="A291" s="29">
        <v>2000</v>
      </c>
      <c r="B291" s="55">
        <f>SUM(H291,N291,T291,Z291)/1000</f>
        <v>237.373</v>
      </c>
      <c r="C291" s="55">
        <f>SUM(I291,O291,U291,AA291)/1000</f>
        <v>714.544</v>
      </c>
      <c r="D291" s="55">
        <f>SUM(J291,P291,V291,AB291)/1000</f>
        <v>5089.185</v>
      </c>
      <c r="E291" s="55">
        <f>SUM(K291,Q291,W291,AC291,AF291)/1000</f>
        <v>36546.798</v>
      </c>
      <c r="F291" s="76"/>
      <c r="H291" s="57">
        <v>10372</v>
      </c>
      <c r="I291" s="57">
        <v>12369</v>
      </c>
      <c r="J291" s="57">
        <v>249334</v>
      </c>
      <c r="K291" s="58">
        <v>4056959</v>
      </c>
      <c r="L291" s="76"/>
      <c r="N291" s="57">
        <v>50685</v>
      </c>
      <c r="O291" s="57">
        <v>117566</v>
      </c>
      <c r="P291" s="57">
        <v>1065478</v>
      </c>
      <c r="Q291" s="57">
        <v>7870774</v>
      </c>
      <c r="R291" s="76"/>
      <c r="S291" s="29">
        <v>2000</v>
      </c>
      <c r="T291" s="60">
        <v>123104</v>
      </c>
      <c r="U291" s="60">
        <v>242753</v>
      </c>
      <c r="V291" s="60">
        <v>1713219</v>
      </c>
      <c r="W291" s="60">
        <v>11652679</v>
      </c>
      <c r="X291" s="76"/>
      <c r="Y291" s="29">
        <v>2000</v>
      </c>
      <c r="Z291" s="60">
        <v>53212</v>
      </c>
      <c r="AA291" s="60">
        <v>341856</v>
      </c>
      <c r="AB291" s="60">
        <v>2061154</v>
      </c>
      <c r="AC291" s="60">
        <v>9328466</v>
      </c>
      <c r="AD291" s="76"/>
      <c r="AE291" s="29">
        <v>2000</v>
      </c>
      <c r="AF291" s="60">
        <v>3637920</v>
      </c>
      <c r="AG291" s="76"/>
    </row>
    <row r="292" spans="1:33" ht="12.75">
      <c r="A292" s="29">
        <v>2001</v>
      </c>
      <c r="B292" s="55">
        <f aca="true" t="shared" si="97" ref="B292:B301">SUM(H292,N292,T292,Z292)/1000</f>
        <v>290.64</v>
      </c>
      <c r="C292" s="55">
        <f aca="true" t="shared" si="98" ref="C292:C301">SUM(I292,O292,U292,AA292)/1000</f>
        <v>852.266</v>
      </c>
      <c r="D292" s="55">
        <f aca="true" t="shared" si="99" ref="D292:D301">SUM(J292,P292,V292,AB292)/1000</f>
        <v>5413.635</v>
      </c>
      <c r="E292" s="55">
        <f aca="true" t="shared" si="100" ref="E292:E301">SUM(K292,Q292,W292,AC292,AF292)/1000</f>
        <v>36031.166</v>
      </c>
      <c r="F292" s="76"/>
      <c r="H292" s="54">
        <v>20779</v>
      </c>
      <c r="I292" s="54">
        <v>28999</v>
      </c>
      <c r="J292" s="54">
        <v>322567</v>
      </c>
      <c r="K292" s="54">
        <v>3591498</v>
      </c>
      <c r="L292" s="76"/>
      <c r="N292" s="54">
        <v>90484</v>
      </c>
      <c r="O292" s="54">
        <v>107782</v>
      </c>
      <c r="P292" s="54">
        <v>993689</v>
      </c>
      <c r="Q292" s="54">
        <v>6764781</v>
      </c>
      <c r="R292" s="76"/>
      <c r="S292" s="29">
        <v>2001</v>
      </c>
      <c r="T292" s="52">
        <v>101923</v>
      </c>
      <c r="U292" s="52">
        <v>208636</v>
      </c>
      <c r="V292" s="52">
        <v>1536584</v>
      </c>
      <c r="W292" s="52">
        <v>10223324</v>
      </c>
      <c r="X292" s="76"/>
      <c r="Y292" s="29">
        <v>2001</v>
      </c>
      <c r="Z292" s="52">
        <v>77454</v>
      </c>
      <c r="AA292" s="52">
        <v>506849</v>
      </c>
      <c r="AB292" s="52">
        <v>2560795</v>
      </c>
      <c r="AC292" s="52">
        <v>9358041</v>
      </c>
      <c r="AD292" s="76"/>
      <c r="AE292" s="29">
        <v>2001</v>
      </c>
      <c r="AF292" s="52">
        <v>6093522</v>
      </c>
      <c r="AG292" s="76"/>
    </row>
    <row r="293" spans="1:33" ht="12.75">
      <c r="A293" s="29">
        <v>2002</v>
      </c>
      <c r="B293" s="55">
        <f t="shared" si="97"/>
        <v>291.287</v>
      </c>
      <c r="C293" s="55">
        <f t="shared" si="98"/>
        <v>937.287</v>
      </c>
      <c r="D293" s="55">
        <f t="shared" si="99"/>
        <v>5274.431</v>
      </c>
      <c r="E293" s="55">
        <f t="shared" si="100"/>
        <v>36645.408</v>
      </c>
      <c r="F293" s="76"/>
      <c r="H293" s="54">
        <v>16695</v>
      </c>
      <c r="I293" s="54">
        <v>80757</v>
      </c>
      <c r="J293" s="54">
        <v>515165</v>
      </c>
      <c r="K293" s="54">
        <v>4841658</v>
      </c>
      <c r="L293" s="76"/>
      <c r="N293" s="54">
        <v>80911</v>
      </c>
      <c r="O293" s="54">
        <v>191775</v>
      </c>
      <c r="P293" s="54">
        <v>1019980</v>
      </c>
      <c r="Q293" s="54">
        <v>6972942</v>
      </c>
      <c r="R293" s="76"/>
      <c r="S293" s="29">
        <v>2002</v>
      </c>
      <c r="T293" s="52">
        <v>135161</v>
      </c>
      <c r="U293" s="52">
        <v>346356</v>
      </c>
      <c r="V293" s="52">
        <v>1863908</v>
      </c>
      <c r="W293" s="52">
        <v>10485334</v>
      </c>
      <c r="X293" s="76"/>
      <c r="Y293" s="29">
        <v>2002</v>
      </c>
      <c r="Z293" s="52">
        <v>58520</v>
      </c>
      <c r="AA293" s="52">
        <v>318399</v>
      </c>
      <c r="AB293" s="52">
        <v>1875378</v>
      </c>
      <c r="AC293" s="52">
        <v>10577571</v>
      </c>
      <c r="AD293" s="76"/>
      <c r="AE293" s="29">
        <v>2002</v>
      </c>
      <c r="AF293" s="52">
        <v>3767903</v>
      </c>
      <c r="AG293" s="76"/>
    </row>
    <row r="294" spans="1:33" ht="12.75">
      <c r="A294" s="29">
        <v>2003</v>
      </c>
      <c r="B294" s="55">
        <f t="shared" si="97"/>
        <v>285.088</v>
      </c>
      <c r="C294" s="55">
        <f t="shared" si="98"/>
        <v>1128.297</v>
      </c>
      <c r="D294" s="55">
        <f t="shared" si="99"/>
        <v>5641.753</v>
      </c>
      <c r="E294" s="55">
        <f t="shared" si="100"/>
        <v>39529.73</v>
      </c>
      <c r="F294" s="76"/>
      <c r="H294" s="54">
        <v>20551</v>
      </c>
      <c r="I294" s="54">
        <v>72831</v>
      </c>
      <c r="J294" s="54">
        <v>566696</v>
      </c>
      <c r="K294" s="54">
        <v>4717515</v>
      </c>
      <c r="L294" s="76"/>
      <c r="N294" s="54">
        <v>61777</v>
      </c>
      <c r="O294" s="54">
        <v>292060</v>
      </c>
      <c r="P294" s="54">
        <v>1239605</v>
      </c>
      <c r="Q294" s="54">
        <v>7332425</v>
      </c>
      <c r="R294" s="76"/>
      <c r="S294" s="29">
        <v>2003</v>
      </c>
      <c r="T294" s="52">
        <v>106850</v>
      </c>
      <c r="U294" s="52">
        <v>426670</v>
      </c>
      <c r="V294" s="52">
        <v>1835777</v>
      </c>
      <c r="W294" s="52">
        <v>12070248</v>
      </c>
      <c r="X294" s="76"/>
      <c r="Y294" s="29">
        <v>2003</v>
      </c>
      <c r="Z294" s="52">
        <v>95910</v>
      </c>
      <c r="AA294" s="52">
        <v>336736</v>
      </c>
      <c r="AB294" s="52">
        <v>1999675</v>
      </c>
      <c r="AC294" s="52">
        <v>10917009</v>
      </c>
      <c r="AD294" s="76"/>
      <c r="AE294" s="29">
        <v>2003</v>
      </c>
      <c r="AF294" s="52">
        <v>4492533</v>
      </c>
      <c r="AG294" s="76"/>
    </row>
    <row r="295" spans="1:33" ht="12.75">
      <c r="A295" s="29">
        <v>2004</v>
      </c>
      <c r="B295" s="55">
        <f t="shared" si="97"/>
        <v>428.317</v>
      </c>
      <c r="C295" s="55">
        <f t="shared" si="98"/>
        <v>1260.55</v>
      </c>
      <c r="D295" s="55">
        <f t="shared" si="99"/>
        <v>6130.335</v>
      </c>
      <c r="E295" s="55">
        <f t="shared" si="100"/>
        <v>39216.722</v>
      </c>
      <c r="F295" s="76"/>
      <c r="H295" s="54">
        <v>9266</v>
      </c>
      <c r="I295" s="54">
        <v>98899</v>
      </c>
      <c r="J295" s="54">
        <v>596538</v>
      </c>
      <c r="K295" s="54">
        <v>4287767</v>
      </c>
      <c r="L295" s="76"/>
      <c r="N295" s="54">
        <v>107448</v>
      </c>
      <c r="O295" s="54">
        <v>253424</v>
      </c>
      <c r="P295" s="54">
        <v>1362788</v>
      </c>
      <c r="Q295" s="54">
        <v>7841903</v>
      </c>
      <c r="R295" s="76"/>
      <c r="S295" s="29">
        <v>2004</v>
      </c>
      <c r="T295" s="52">
        <v>155650</v>
      </c>
      <c r="U295" s="52">
        <v>418227</v>
      </c>
      <c r="V295" s="52">
        <v>1658981</v>
      </c>
      <c r="W295" s="52">
        <v>10656825</v>
      </c>
      <c r="X295" s="76"/>
      <c r="Y295" s="29">
        <v>2004</v>
      </c>
      <c r="Z295" s="52">
        <v>155953</v>
      </c>
      <c r="AA295" s="52">
        <v>490000</v>
      </c>
      <c r="AB295" s="52">
        <v>2512028</v>
      </c>
      <c r="AC295" s="52">
        <v>12169334</v>
      </c>
      <c r="AD295" s="76"/>
      <c r="AE295" s="29">
        <v>2004</v>
      </c>
      <c r="AF295" s="52">
        <v>4260893</v>
      </c>
      <c r="AG295" s="76"/>
    </row>
    <row r="296" spans="1:33" ht="12.75">
      <c r="A296" s="29">
        <v>2005</v>
      </c>
      <c r="B296" s="55">
        <f t="shared" si="97"/>
        <v>326.318</v>
      </c>
      <c r="C296" s="55">
        <f t="shared" si="98"/>
        <v>1251.096</v>
      </c>
      <c r="D296" s="55">
        <f t="shared" si="99"/>
        <v>6060.771</v>
      </c>
      <c r="E296" s="55">
        <f t="shared" si="100"/>
        <v>37895.911</v>
      </c>
      <c r="F296" s="76"/>
      <c r="H296" s="54">
        <v>5568</v>
      </c>
      <c r="I296" s="54">
        <v>55114</v>
      </c>
      <c r="J296" s="54">
        <v>486805</v>
      </c>
      <c r="K296" s="54">
        <v>3933182</v>
      </c>
      <c r="L296" s="76"/>
      <c r="N296" s="54">
        <v>67467</v>
      </c>
      <c r="O296" s="54">
        <v>204939</v>
      </c>
      <c r="P296" s="54">
        <v>903385</v>
      </c>
      <c r="Q296" s="54">
        <v>5894098</v>
      </c>
      <c r="R296" s="76"/>
      <c r="S296" s="29">
        <v>2005</v>
      </c>
      <c r="T296" s="52">
        <v>133367</v>
      </c>
      <c r="U296" s="52">
        <v>460370</v>
      </c>
      <c r="V296" s="52">
        <v>2273495</v>
      </c>
      <c r="W296" s="52">
        <v>11482773</v>
      </c>
      <c r="X296" s="76"/>
      <c r="Y296" s="29">
        <v>2005</v>
      </c>
      <c r="Z296" s="52">
        <v>119916</v>
      </c>
      <c r="AA296" s="52">
        <v>530673</v>
      </c>
      <c r="AB296" s="52">
        <v>2397086</v>
      </c>
      <c r="AC296" s="52">
        <v>11679260</v>
      </c>
      <c r="AD296" s="76"/>
      <c r="AE296" s="29">
        <v>2005</v>
      </c>
      <c r="AF296" s="52">
        <v>4906598</v>
      </c>
      <c r="AG296" s="76"/>
    </row>
    <row r="297" spans="1:33" ht="12.75">
      <c r="A297" s="29">
        <v>2006</v>
      </c>
      <c r="B297" s="55">
        <f t="shared" si="97"/>
        <v>352.227</v>
      </c>
      <c r="C297" s="55">
        <f t="shared" si="98"/>
        <v>1426.667</v>
      </c>
      <c r="D297" s="55">
        <f t="shared" si="99"/>
        <v>6518.981</v>
      </c>
      <c r="E297" s="55">
        <f t="shared" si="100"/>
        <v>35350.535</v>
      </c>
      <c r="F297" s="76"/>
      <c r="H297" s="54">
        <v>12008</v>
      </c>
      <c r="I297" s="54">
        <v>77501</v>
      </c>
      <c r="J297" s="54">
        <v>446671</v>
      </c>
      <c r="K297" s="54">
        <v>3925366</v>
      </c>
      <c r="L297" s="76"/>
      <c r="N297" s="54">
        <v>68840</v>
      </c>
      <c r="O297" s="54">
        <v>250947</v>
      </c>
      <c r="P297" s="54">
        <v>955818</v>
      </c>
      <c r="Q297" s="54">
        <v>6919259</v>
      </c>
      <c r="R297" s="76"/>
      <c r="S297" s="29">
        <v>2006</v>
      </c>
      <c r="T297" s="52">
        <v>136685</v>
      </c>
      <c r="U297" s="52">
        <v>491407</v>
      </c>
      <c r="V297" s="52">
        <v>2193288</v>
      </c>
      <c r="W297" s="52">
        <v>11249423</v>
      </c>
      <c r="X297" s="76"/>
      <c r="Y297" s="29">
        <v>2006</v>
      </c>
      <c r="Z297" s="52">
        <v>134694</v>
      </c>
      <c r="AA297" s="52">
        <v>606812</v>
      </c>
      <c r="AB297" s="52">
        <v>2923204</v>
      </c>
      <c r="AC297" s="52">
        <v>9840500</v>
      </c>
      <c r="AD297" s="76"/>
      <c r="AE297" s="29">
        <v>2006</v>
      </c>
      <c r="AF297" s="52">
        <v>3415987</v>
      </c>
      <c r="AG297" s="76"/>
    </row>
    <row r="298" spans="1:33" ht="12.75">
      <c r="A298" s="29">
        <v>2007</v>
      </c>
      <c r="B298" s="55">
        <f t="shared" si="97"/>
        <v>359.935</v>
      </c>
      <c r="C298" s="55">
        <f t="shared" si="98"/>
        <v>1574.988</v>
      </c>
      <c r="D298" s="55">
        <f t="shared" si="99"/>
        <v>6897.095</v>
      </c>
      <c r="E298" s="55">
        <f t="shared" si="100"/>
        <v>33709.15</v>
      </c>
      <c r="F298" s="76"/>
      <c r="H298" s="49">
        <v>27578</v>
      </c>
      <c r="I298" s="49">
        <v>146511</v>
      </c>
      <c r="J298" s="49">
        <v>745112</v>
      </c>
      <c r="K298" s="49">
        <v>3810372</v>
      </c>
      <c r="L298" s="76"/>
      <c r="N298" s="54">
        <v>94937</v>
      </c>
      <c r="O298" s="54">
        <v>274301</v>
      </c>
      <c r="P298" s="54">
        <v>1464047</v>
      </c>
      <c r="Q298" s="54">
        <v>6710516</v>
      </c>
      <c r="R298" s="76"/>
      <c r="S298" s="29">
        <v>2007</v>
      </c>
      <c r="T298" s="52">
        <v>119706</v>
      </c>
      <c r="U298" s="52">
        <v>546851</v>
      </c>
      <c r="V298" s="52">
        <v>1895078</v>
      </c>
      <c r="W298" s="52">
        <v>9178896</v>
      </c>
      <c r="X298" s="76"/>
      <c r="Y298" s="29">
        <v>2007</v>
      </c>
      <c r="Z298" s="52">
        <v>117714</v>
      </c>
      <c r="AA298" s="52">
        <v>607325</v>
      </c>
      <c r="AB298" s="52">
        <v>2792858</v>
      </c>
      <c r="AC298" s="52">
        <v>9579897</v>
      </c>
      <c r="AD298" s="76"/>
      <c r="AE298" s="29">
        <v>2007</v>
      </c>
      <c r="AF298" s="52">
        <v>4429469</v>
      </c>
      <c r="AG298" s="76"/>
    </row>
    <row r="299" spans="1:33" ht="12.75">
      <c r="A299" s="29">
        <v>2008</v>
      </c>
      <c r="B299" s="55">
        <f t="shared" si="97"/>
        <v>343.668</v>
      </c>
      <c r="C299" s="55">
        <f t="shared" si="98"/>
        <v>1477.6</v>
      </c>
      <c r="D299" s="55">
        <f t="shared" si="99"/>
        <v>6058.965</v>
      </c>
      <c r="E299" s="55">
        <f t="shared" si="100"/>
        <v>32528.849</v>
      </c>
      <c r="F299" s="76"/>
      <c r="H299" s="49">
        <v>10880</v>
      </c>
      <c r="I299" s="49">
        <v>103636</v>
      </c>
      <c r="J299" s="49">
        <v>507132</v>
      </c>
      <c r="K299" s="49">
        <v>3247126</v>
      </c>
      <c r="L299" s="76"/>
      <c r="N299" s="54">
        <v>96673</v>
      </c>
      <c r="O299" s="54">
        <v>406874</v>
      </c>
      <c r="P299" s="54">
        <v>1277058</v>
      </c>
      <c r="Q299" s="54">
        <v>6136458</v>
      </c>
      <c r="R299" s="76"/>
      <c r="S299" s="29">
        <v>2008</v>
      </c>
      <c r="T299" s="52">
        <v>152925</v>
      </c>
      <c r="U299" s="52">
        <v>477122</v>
      </c>
      <c r="V299" s="52">
        <v>2179648</v>
      </c>
      <c r="W299" s="52">
        <v>9392017</v>
      </c>
      <c r="X299" s="76"/>
      <c r="Y299" s="29">
        <v>2008</v>
      </c>
      <c r="Z299" s="52">
        <v>83190</v>
      </c>
      <c r="AA299" s="52">
        <v>489968</v>
      </c>
      <c r="AB299" s="52">
        <v>2095127</v>
      </c>
      <c r="AC299" s="52">
        <v>8972297</v>
      </c>
      <c r="AD299" s="76"/>
      <c r="AE299" s="29">
        <v>2008</v>
      </c>
      <c r="AF299" s="52">
        <v>4780951</v>
      </c>
      <c r="AG299" s="76"/>
    </row>
    <row r="300" spans="1:33" ht="12.75">
      <c r="A300" s="29">
        <v>2009</v>
      </c>
      <c r="B300" s="55">
        <f t="shared" si="97"/>
        <v>458.198</v>
      </c>
      <c r="C300" s="55">
        <f t="shared" si="98"/>
        <v>1794.729</v>
      </c>
      <c r="D300" s="55">
        <f t="shared" si="99"/>
        <v>7151.463</v>
      </c>
      <c r="E300" s="55">
        <f t="shared" si="100"/>
        <v>32940.225</v>
      </c>
      <c r="F300" s="76"/>
      <c r="H300" s="51">
        <v>34303</v>
      </c>
      <c r="I300" s="51">
        <v>134109</v>
      </c>
      <c r="J300" s="51">
        <v>667482</v>
      </c>
      <c r="K300" s="51">
        <v>4114315</v>
      </c>
      <c r="L300" s="76"/>
      <c r="N300" s="54">
        <v>76019</v>
      </c>
      <c r="O300" s="54">
        <v>428381</v>
      </c>
      <c r="P300" s="54">
        <v>1609670</v>
      </c>
      <c r="Q300" s="54">
        <v>6312079</v>
      </c>
      <c r="R300" s="76"/>
      <c r="S300" s="29">
        <v>2009</v>
      </c>
      <c r="T300" s="52">
        <v>257534</v>
      </c>
      <c r="U300" s="52">
        <v>573181</v>
      </c>
      <c r="V300" s="52">
        <v>2143975</v>
      </c>
      <c r="W300" s="52">
        <v>9033986</v>
      </c>
      <c r="X300" s="76"/>
      <c r="Y300" s="29">
        <v>2009</v>
      </c>
      <c r="Z300" s="52">
        <v>90342</v>
      </c>
      <c r="AA300" s="52">
        <v>659058</v>
      </c>
      <c r="AB300" s="52">
        <v>2730336</v>
      </c>
      <c r="AC300" s="52">
        <v>9221864</v>
      </c>
      <c r="AD300" s="76"/>
      <c r="AE300" s="29">
        <v>2009</v>
      </c>
      <c r="AF300" s="52">
        <v>4257981</v>
      </c>
      <c r="AG300" s="76"/>
    </row>
    <row r="301" spans="1:33" ht="12.75">
      <c r="A301" s="29">
        <v>2010</v>
      </c>
      <c r="B301" s="55">
        <f t="shared" si="97"/>
        <v>480.14</v>
      </c>
      <c r="C301" s="55">
        <f t="shared" si="98"/>
        <v>1574.077</v>
      </c>
      <c r="D301" s="55">
        <f t="shared" si="99"/>
        <v>6798.055</v>
      </c>
      <c r="E301" s="55">
        <f t="shared" si="100"/>
        <v>32199.352</v>
      </c>
      <c r="F301" s="76"/>
      <c r="H301" s="49">
        <v>27005</v>
      </c>
      <c r="I301" s="49">
        <v>137603</v>
      </c>
      <c r="J301" s="49">
        <v>510557</v>
      </c>
      <c r="K301" s="49">
        <v>3813610</v>
      </c>
      <c r="L301" s="76"/>
      <c r="N301" s="54">
        <v>116980</v>
      </c>
      <c r="O301" s="54">
        <v>334530</v>
      </c>
      <c r="P301" s="54">
        <v>1582697</v>
      </c>
      <c r="Q301" s="54">
        <v>6056770</v>
      </c>
      <c r="R301" s="76"/>
      <c r="S301" s="29">
        <v>2010</v>
      </c>
      <c r="T301" s="52">
        <v>203470</v>
      </c>
      <c r="U301" s="52">
        <v>518988</v>
      </c>
      <c r="V301" s="52">
        <v>2132227</v>
      </c>
      <c r="W301" s="52">
        <v>9074661</v>
      </c>
      <c r="X301" s="76"/>
      <c r="Y301" s="29">
        <v>2010</v>
      </c>
      <c r="Z301" s="52">
        <v>132685</v>
      </c>
      <c r="AA301" s="52">
        <v>582956</v>
      </c>
      <c r="AB301" s="52">
        <v>2572574</v>
      </c>
      <c r="AC301" s="52">
        <v>8997195</v>
      </c>
      <c r="AD301" s="76"/>
      <c r="AE301" s="29">
        <v>2010</v>
      </c>
      <c r="AF301" s="52">
        <v>4257116</v>
      </c>
      <c r="AG301" s="76"/>
    </row>
    <row r="304" ht="13.5" thickBot="1"/>
    <row r="305" spans="2:33" ht="13.5" thickBot="1">
      <c r="B305" s="82" t="s">
        <v>124</v>
      </c>
      <c r="C305" s="83"/>
      <c r="D305" s="83"/>
      <c r="E305" s="83"/>
      <c r="F305" s="84"/>
      <c r="H305" s="82" t="s">
        <v>125</v>
      </c>
      <c r="I305" s="83"/>
      <c r="J305" s="83"/>
      <c r="K305" s="83"/>
      <c r="L305" s="84"/>
      <c r="N305" s="82" t="s">
        <v>126</v>
      </c>
      <c r="O305" s="83"/>
      <c r="P305" s="83"/>
      <c r="Q305" s="83"/>
      <c r="R305" s="84"/>
      <c r="T305" s="82" t="s">
        <v>127</v>
      </c>
      <c r="U305" s="83"/>
      <c r="V305" s="83"/>
      <c r="W305" s="83"/>
      <c r="X305" s="84"/>
      <c r="Z305" s="82" t="s">
        <v>128</v>
      </c>
      <c r="AA305" s="83"/>
      <c r="AB305" s="83"/>
      <c r="AC305" s="83"/>
      <c r="AD305" s="84"/>
      <c r="AF305" s="82" t="s">
        <v>93</v>
      </c>
      <c r="AG305" s="85"/>
    </row>
    <row r="306" spans="2:32" ht="12.75">
      <c r="B306" s="29" t="s">
        <v>84</v>
      </c>
      <c r="C306" s="29" t="s">
        <v>83</v>
      </c>
      <c r="D306" s="29">
        <v>432</v>
      </c>
      <c r="E306" s="29">
        <v>144</v>
      </c>
      <c r="H306" s="29" t="s">
        <v>84</v>
      </c>
      <c r="I306" s="29">
        <v>1296</v>
      </c>
      <c r="J306" s="29">
        <v>432</v>
      </c>
      <c r="K306" s="29">
        <v>144</v>
      </c>
      <c r="N306" s="29" t="s">
        <v>84</v>
      </c>
      <c r="O306" s="29">
        <v>1296</v>
      </c>
      <c r="P306" s="29">
        <v>432</v>
      </c>
      <c r="Q306" s="29">
        <v>144</v>
      </c>
      <c r="T306" s="29" t="s">
        <v>84</v>
      </c>
      <c r="U306" s="29">
        <v>1296</v>
      </c>
      <c r="V306" s="29">
        <v>432</v>
      </c>
      <c r="W306" s="29">
        <v>144</v>
      </c>
      <c r="Z306" s="29" t="s">
        <v>84</v>
      </c>
      <c r="AA306" s="29">
        <v>1296</v>
      </c>
      <c r="AB306" s="29">
        <v>432</v>
      </c>
      <c r="AC306" s="29">
        <v>144</v>
      </c>
      <c r="AF306" s="29">
        <v>144</v>
      </c>
    </row>
    <row r="307" spans="1:33" ht="12.75" customHeight="1">
      <c r="A307" s="29">
        <v>1987</v>
      </c>
      <c r="B307" s="50"/>
      <c r="C307" s="50"/>
      <c r="D307" s="50"/>
      <c r="E307" s="50"/>
      <c r="F307" s="76" t="s">
        <v>129</v>
      </c>
      <c r="H307" s="52"/>
      <c r="I307" s="52"/>
      <c r="J307" s="52"/>
      <c r="K307" s="53"/>
      <c r="L307" s="76" t="s">
        <v>129</v>
      </c>
      <c r="N307" s="49"/>
      <c r="O307" s="49"/>
      <c r="P307" s="49"/>
      <c r="Q307" s="49"/>
      <c r="R307" s="76" t="s">
        <v>129</v>
      </c>
      <c r="S307" s="29">
        <v>1987</v>
      </c>
      <c r="T307" s="49"/>
      <c r="U307" s="49"/>
      <c r="V307" s="49"/>
      <c r="W307" s="49"/>
      <c r="X307" s="76" t="s">
        <v>129</v>
      </c>
      <c r="Y307" s="29">
        <v>1987</v>
      </c>
      <c r="Z307" s="49"/>
      <c r="AA307" s="49"/>
      <c r="AB307" s="49"/>
      <c r="AC307" s="49"/>
      <c r="AD307" s="76" t="s">
        <v>129</v>
      </c>
      <c r="AE307" s="29">
        <v>1987</v>
      </c>
      <c r="AF307" s="49"/>
      <c r="AG307" s="76" t="s">
        <v>129</v>
      </c>
    </row>
    <row r="308" spans="1:33" ht="12.75">
      <c r="A308" s="29">
        <v>1988</v>
      </c>
      <c r="B308" s="50"/>
      <c r="C308" s="50"/>
      <c r="D308" s="50"/>
      <c r="E308" s="50"/>
      <c r="F308" s="76"/>
      <c r="H308" s="52"/>
      <c r="I308" s="52"/>
      <c r="J308" s="52"/>
      <c r="K308" s="52"/>
      <c r="L308" s="76"/>
      <c r="N308" s="49"/>
      <c r="O308" s="49"/>
      <c r="P308" s="49"/>
      <c r="Q308" s="49"/>
      <c r="R308" s="76"/>
      <c r="S308" s="29">
        <v>1988</v>
      </c>
      <c r="T308" s="49"/>
      <c r="U308" s="49"/>
      <c r="V308" s="49"/>
      <c r="W308" s="49"/>
      <c r="X308" s="76"/>
      <c r="Y308" s="29">
        <v>1988</v>
      </c>
      <c r="Z308" s="49"/>
      <c r="AA308" s="49"/>
      <c r="AB308" s="49"/>
      <c r="AC308" s="49"/>
      <c r="AD308" s="76"/>
      <c r="AE308" s="29">
        <v>1988</v>
      </c>
      <c r="AF308" s="49"/>
      <c r="AG308" s="76"/>
    </row>
    <row r="309" spans="1:33" ht="12.75">
      <c r="A309" s="29">
        <v>1989</v>
      </c>
      <c r="B309" s="50"/>
      <c r="C309" s="50"/>
      <c r="D309" s="50"/>
      <c r="E309" s="50"/>
      <c r="F309" s="76"/>
      <c r="H309" s="49"/>
      <c r="I309" s="49"/>
      <c r="J309" s="49"/>
      <c r="K309" s="49"/>
      <c r="L309" s="76"/>
      <c r="N309" s="49"/>
      <c r="O309" s="49"/>
      <c r="P309" s="49"/>
      <c r="Q309" s="49"/>
      <c r="R309" s="76"/>
      <c r="S309" s="29">
        <v>1989</v>
      </c>
      <c r="T309" s="49"/>
      <c r="U309" s="49"/>
      <c r="V309" s="49"/>
      <c r="W309" s="49"/>
      <c r="X309" s="76"/>
      <c r="Y309" s="29">
        <v>1989</v>
      </c>
      <c r="Z309" s="49"/>
      <c r="AA309" s="49"/>
      <c r="AB309" s="49"/>
      <c r="AC309" s="49"/>
      <c r="AD309" s="76"/>
      <c r="AE309" s="29">
        <v>1989</v>
      </c>
      <c r="AF309" s="49"/>
      <c r="AG309" s="76"/>
    </row>
    <row r="310" spans="1:33" ht="12.75">
      <c r="A310" s="29">
        <v>1990</v>
      </c>
      <c r="B310" s="50"/>
      <c r="C310" s="50"/>
      <c r="D310" s="50"/>
      <c r="E310" s="50"/>
      <c r="F310" s="76"/>
      <c r="H310" s="49"/>
      <c r="I310" s="49"/>
      <c r="J310" s="49"/>
      <c r="K310" s="49"/>
      <c r="L310" s="76"/>
      <c r="N310" s="49"/>
      <c r="O310" s="49"/>
      <c r="P310" s="49"/>
      <c r="Q310" s="49"/>
      <c r="R310" s="76"/>
      <c r="S310" s="29">
        <v>1990</v>
      </c>
      <c r="T310" s="49"/>
      <c r="U310" s="49"/>
      <c r="V310" s="49"/>
      <c r="W310" s="49"/>
      <c r="X310" s="76"/>
      <c r="Y310" s="29">
        <v>1990</v>
      </c>
      <c r="Z310" s="49"/>
      <c r="AA310" s="49"/>
      <c r="AB310" s="49"/>
      <c r="AC310" s="49"/>
      <c r="AD310" s="76"/>
      <c r="AE310" s="29">
        <v>1990</v>
      </c>
      <c r="AF310" s="49"/>
      <c r="AG310" s="76"/>
    </row>
    <row r="311" spans="1:33" ht="12.75">
      <c r="A311" s="29">
        <v>1991</v>
      </c>
      <c r="B311" s="50"/>
      <c r="C311" s="50"/>
      <c r="D311" s="50"/>
      <c r="E311" s="50"/>
      <c r="F311" s="76"/>
      <c r="H311" s="49"/>
      <c r="I311" s="49"/>
      <c r="J311" s="49"/>
      <c r="K311" s="49"/>
      <c r="L311" s="76"/>
      <c r="N311" s="49"/>
      <c r="O311" s="49"/>
      <c r="P311" s="49"/>
      <c r="Q311" s="49"/>
      <c r="R311" s="76"/>
      <c r="S311" s="29">
        <v>1991</v>
      </c>
      <c r="T311" s="49"/>
      <c r="U311" s="49"/>
      <c r="V311" s="49"/>
      <c r="W311" s="49"/>
      <c r="X311" s="76"/>
      <c r="Y311" s="29">
        <v>1991</v>
      </c>
      <c r="Z311" s="49"/>
      <c r="AA311" s="49"/>
      <c r="AB311" s="49"/>
      <c r="AC311" s="49"/>
      <c r="AD311" s="76"/>
      <c r="AE311" s="29">
        <v>1991</v>
      </c>
      <c r="AF311" s="49"/>
      <c r="AG311" s="76"/>
    </row>
    <row r="312" spans="1:33" ht="12.75">
      <c r="A312" s="29">
        <v>1992</v>
      </c>
      <c r="B312" s="50"/>
      <c r="C312" s="50"/>
      <c r="D312" s="50"/>
      <c r="E312" s="50"/>
      <c r="F312" s="76"/>
      <c r="H312" s="49"/>
      <c r="I312" s="49"/>
      <c r="J312" s="49"/>
      <c r="K312" s="49"/>
      <c r="L312" s="76"/>
      <c r="N312" s="49"/>
      <c r="O312" s="49"/>
      <c r="P312" s="49"/>
      <c r="Q312" s="49"/>
      <c r="R312" s="76"/>
      <c r="S312" s="29">
        <v>1992</v>
      </c>
      <c r="T312" s="49"/>
      <c r="U312" s="49"/>
      <c r="V312" s="49"/>
      <c r="W312" s="49"/>
      <c r="X312" s="76"/>
      <c r="Y312" s="29">
        <v>1992</v>
      </c>
      <c r="Z312" s="49"/>
      <c r="AA312" s="49"/>
      <c r="AB312" s="49"/>
      <c r="AC312" s="49"/>
      <c r="AD312" s="76"/>
      <c r="AE312" s="29">
        <v>1992</v>
      </c>
      <c r="AF312" s="49"/>
      <c r="AG312" s="76"/>
    </row>
    <row r="313" spans="1:33" ht="12.75">
      <c r="A313" s="29">
        <v>1993</v>
      </c>
      <c r="B313" s="50"/>
      <c r="C313" s="50"/>
      <c r="D313" s="50"/>
      <c r="E313" s="50"/>
      <c r="F313" s="76"/>
      <c r="H313" s="49"/>
      <c r="I313" s="49"/>
      <c r="J313" s="49"/>
      <c r="K313" s="49"/>
      <c r="L313" s="76"/>
      <c r="N313" s="49"/>
      <c r="O313" s="49"/>
      <c r="P313" s="49"/>
      <c r="Q313" s="49"/>
      <c r="R313" s="76"/>
      <c r="S313" s="29">
        <v>1993</v>
      </c>
      <c r="T313" s="49"/>
      <c r="U313" s="49"/>
      <c r="V313" s="49"/>
      <c r="W313" s="49"/>
      <c r="X313" s="76"/>
      <c r="Y313" s="29">
        <v>1993</v>
      </c>
      <c r="Z313" s="49"/>
      <c r="AA313" s="49"/>
      <c r="AB313" s="49"/>
      <c r="AC313" s="49"/>
      <c r="AD313" s="76"/>
      <c r="AE313" s="29">
        <v>1993</v>
      </c>
      <c r="AF313" s="49"/>
      <c r="AG313" s="76"/>
    </row>
    <row r="314" spans="1:33" ht="12.75">
      <c r="A314" s="29">
        <v>1994</v>
      </c>
      <c r="B314" s="50"/>
      <c r="C314" s="50"/>
      <c r="D314" s="50"/>
      <c r="E314" s="50"/>
      <c r="F314" s="76"/>
      <c r="H314" s="49"/>
      <c r="I314" s="49"/>
      <c r="J314" s="49"/>
      <c r="K314" s="49"/>
      <c r="L314" s="76"/>
      <c r="N314" s="49"/>
      <c r="O314" s="49"/>
      <c r="P314" s="49"/>
      <c r="Q314" s="49"/>
      <c r="R314" s="76"/>
      <c r="S314" s="29">
        <v>1994</v>
      </c>
      <c r="T314" s="49"/>
      <c r="U314" s="49"/>
      <c r="V314" s="49"/>
      <c r="W314" s="49"/>
      <c r="X314" s="76"/>
      <c r="Y314" s="29">
        <v>1994</v>
      </c>
      <c r="Z314" s="49"/>
      <c r="AA314" s="49"/>
      <c r="AB314" s="49"/>
      <c r="AC314" s="49"/>
      <c r="AD314" s="76"/>
      <c r="AE314" s="29">
        <v>1994</v>
      </c>
      <c r="AF314" s="49"/>
      <c r="AG314" s="76"/>
    </row>
    <row r="315" spans="1:33" ht="12.75">
      <c r="A315" s="29">
        <v>1995</v>
      </c>
      <c r="B315" s="50"/>
      <c r="C315" s="50"/>
      <c r="D315" s="50"/>
      <c r="E315" s="50"/>
      <c r="F315" s="76"/>
      <c r="H315" s="49"/>
      <c r="I315" s="49"/>
      <c r="J315" s="49"/>
      <c r="K315" s="49"/>
      <c r="L315" s="76"/>
      <c r="N315" s="49"/>
      <c r="O315" s="49"/>
      <c r="P315" s="49"/>
      <c r="Q315" s="49"/>
      <c r="R315" s="76"/>
      <c r="S315" s="29">
        <v>1995</v>
      </c>
      <c r="T315" s="49"/>
      <c r="U315" s="49"/>
      <c r="V315" s="49"/>
      <c r="W315" s="49"/>
      <c r="X315" s="76"/>
      <c r="Y315" s="29">
        <v>1995</v>
      </c>
      <c r="Z315" s="49"/>
      <c r="AA315" s="49"/>
      <c r="AB315" s="49"/>
      <c r="AC315" s="49"/>
      <c r="AD315" s="76"/>
      <c r="AE315" s="29">
        <v>1995</v>
      </c>
      <c r="AF315" s="49"/>
      <c r="AG315" s="76"/>
    </row>
    <row r="316" spans="1:33" ht="12.75">
      <c r="A316" s="29">
        <v>1996</v>
      </c>
      <c r="B316" s="50"/>
      <c r="C316" s="50"/>
      <c r="D316" s="50"/>
      <c r="E316" s="50"/>
      <c r="F316" s="76"/>
      <c r="H316" s="49"/>
      <c r="I316" s="49"/>
      <c r="J316" s="49"/>
      <c r="K316" s="49"/>
      <c r="L316" s="76"/>
      <c r="N316" s="49"/>
      <c r="O316" s="49"/>
      <c r="P316" s="49"/>
      <c r="Q316" s="49"/>
      <c r="R316" s="76"/>
      <c r="S316" s="29">
        <v>1996</v>
      </c>
      <c r="T316" s="49"/>
      <c r="U316" s="49"/>
      <c r="V316" s="49"/>
      <c r="W316" s="49"/>
      <c r="X316" s="76"/>
      <c r="Y316" s="29">
        <v>1996</v>
      </c>
      <c r="Z316" s="49"/>
      <c r="AA316" s="49"/>
      <c r="AB316" s="49"/>
      <c r="AC316" s="49"/>
      <c r="AD316" s="76"/>
      <c r="AE316" s="29">
        <v>1996</v>
      </c>
      <c r="AF316" s="49"/>
      <c r="AG316" s="76"/>
    </row>
    <row r="317" spans="1:33" ht="12.75">
      <c r="A317" s="29">
        <v>1997</v>
      </c>
      <c r="B317" s="50"/>
      <c r="C317" s="50"/>
      <c r="D317" s="50"/>
      <c r="E317" s="50"/>
      <c r="F317" s="76"/>
      <c r="H317" s="49"/>
      <c r="I317" s="49"/>
      <c r="J317" s="49"/>
      <c r="K317" s="49"/>
      <c r="L317" s="76"/>
      <c r="N317" s="49"/>
      <c r="O317" s="49"/>
      <c r="P317" s="49"/>
      <c r="Q317" s="49"/>
      <c r="R317" s="76"/>
      <c r="S317" s="29">
        <v>1997</v>
      </c>
      <c r="T317" s="49"/>
      <c r="U317" s="49"/>
      <c r="V317" s="49"/>
      <c r="W317" s="49"/>
      <c r="X317" s="76"/>
      <c r="Y317" s="29">
        <v>1997</v>
      </c>
      <c r="Z317" s="49"/>
      <c r="AA317" s="49"/>
      <c r="AB317" s="49"/>
      <c r="AC317" s="49"/>
      <c r="AD317" s="76"/>
      <c r="AE317" s="29">
        <v>1997</v>
      </c>
      <c r="AF317" s="49"/>
      <c r="AG317" s="76"/>
    </row>
    <row r="318" spans="1:33" ht="12.75">
      <c r="A318" s="29">
        <v>1998</v>
      </c>
      <c r="B318" s="50"/>
      <c r="C318" s="50"/>
      <c r="D318" s="50"/>
      <c r="E318" s="50"/>
      <c r="F318" s="76"/>
      <c r="H318" s="49"/>
      <c r="I318" s="49"/>
      <c r="J318" s="49"/>
      <c r="K318" s="49"/>
      <c r="L318" s="76"/>
      <c r="N318" s="49"/>
      <c r="O318" s="49"/>
      <c r="P318" s="49"/>
      <c r="Q318" s="49"/>
      <c r="R318" s="76"/>
      <c r="S318" s="29">
        <v>1998</v>
      </c>
      <c r="T318" s="49"/>
      <c r="U318" s="49"/>
      <c r="V318" s="49"/>
      <c r="W318" s="49"/>
      <c r="X318" s="76"/>
      <c r="Y318" s="29">
        <v>1998</v>
      </c>
      <c r="Z318" s="49"/>
      <c r="AA318" s="49"/>
      <c r="AB318" s="49"/>
      <c r="AC318" s="49"/>
      <c r="AD318" s="76"/>
      <c r="AE318" s="29">
        <v>1998</v>
      </c>
      <c r="AF318" s="49"/>
      <c r="AG318" s="76"/>
    </row>
    <row r="319" spans="1:33" ht="13.5" thickBot="1">
      <c r="A319" s="29">
        <v>1999</v>
      </c>
      <c r="B319" s="56"/>
      <c r="C319" s="56"/>
      <c r="D319" s="56"/>
      <c r="E319" s="56"/>
      <c r="F319" s="76"/>
      <c r="H319" s="59"/>
      <c r="I319" s="59"/>
      <c r="J319" s="59"/>
      <c r="K319" s="59"/>
      <c r="L319" s="76"/>
      <c r="N319" s="59"/>
      <c r="O319" s="59"/>
      <c r="P319" s="59"/>
      <c r="Q319" s="59"/>
      <c r="R319" s="76"/>
      <c r="S319" s="29">
        <v>1999</v>
      </c>
      <c r="T319" s="59"/>
      <c r="U319" s="59"/>
      <c r="V319" s="59"/>
      <c r="W319" s="59"/>
      <c r="X319" s="76"/>
      <c r="Y319" s="29">
        <v>1999</v>
      </c>
      <c r="Z319" s="59"/>
      <c r="AA319" s="59"/>
      <c r="AB319" s="59"/>
      <c r="AC319" s="59"/>
      <c r="AD319" s="76"/>
      <c r="AE319" s="29">
        <v>1999</v>
      </c>
      <c r="AF319" s="59"/>
      <c r="AG319" s="76"/>
    </row>
    <row r="320" spans="1:33" ht="12.75">
      <c r="A320" s="29">
        <v>2000</v>
      </c>
      <c r="B320" s="61">
        <f aca="true" t="shared" si="101" ref="B320:E330">B122/B291</f>
        <v>0.4030786989253201</v>
      </c>
      <c r="C320" s="61">
        <f t="shared" si="101"/>
        <v>0.2176926823260709</v>
      </c>
      <c r="D320" s="61">
        <f t="shared" si="101"/>
        <v>0.1784517560277333</v>
      </c>
      <c r="E320" s="63">
        <f t="shared" si="101"/>
        <v>0.07427058315751765</v>
      </c>
      <c r="F320" s="76"/>
      <c r="H320" s="61">
        <f aca="true" t="shared" si="102" ref="H320:K330">H122/H291</f>
        <v>0.7283069803316622</v>
      </c>
      <c r="I320" s="61">
        <f t="shared" si="102"/>
        <v>0.6098310291858678</v>
      </c>
      <c r="J320" s="61">
        <f t="shared" si="102"/>
        <v>0.27555407605862015</v>
      </c>
      <c r="K320" s="61">
        <f t="shared" si="102"/>
        <v>0.11671969078317035</v>
      </c>
      <c r="L320" s="76"/>
      <c r="N320" s="61">
        <f aca="true" t="shared" si="103" ref="N320:Q330">N122/N291</f>
        <v>0.14903817697543653</v>
      </c>
      <c r="O320" s="61">
        <f t="shared" si="103"/>
        <v>0.27691679567221816</v>
      </c>
      <c r="P320" s="61">
        <f t="shared" si="103"/>
        <v>0.20475411036173435</v>
      </c>
      <c r="Q320" s="61">
        <f t="shared" si="103"/>
        <v>0.08441202860099908</v>
      </c>
      <c r="R320" s="76"/>
      <c r="S320" s="29">
        <v>2000</v>
      </c>
      <c r="T320" s="61">
        <f aca="true" t="shared" si="104" ref="T320:W330">T122/T291</f>
        <v>0.372116259422927</v>
      </c>
      <c r="U320" s="61">
        <f t="shared" si="104"/>
        <v>0.18066100109988342</v>
      </c>
      <c r="V320" s="61">
        <f t="shared" si="104"/>
        <v>0.150029272381406</v>
      </c>
      <c r="W320" s="61">
        <f t="shared" si="104"/>
        <v>0.05802227968349596</v>
      </c>
      <c r="X320" s="76"/>
      <c r="Y320" s="29">
        <v>2000</v>
      </c>
      <c r="Z320" s="61">
        <f aca="true" t="shared" si="105" ref="Z320:AC330">Z122/Z291</f>
        <v>0.3474216342178456</v>
      </c>
      <c r="AA320" s="61">
        <f t="shared" si="105"/>
        <v>0.2094332116446691</v>
      </c>
      <c r="AB320" s="61">
        <f t="shared" si="105"/>
        <v>0.17673351918391347</v>
      </c>
      <c r="AC320" s="61">
        <f t="shared" si="105"/>
        <v>0.07038316910840432</v>
      </c>
      <c r="AD320" s="76"/>
      <c r="AE320" s="29">
        <v>2000</v>
      </c>
      <c r="AF320" s="61">
        <f aca="true" t="shared" si="106" ref="AF320:AF330">AF122/AF291</f>
        <v>0.06700394731055108</v>
      </c>
      <c r="AG320" s="76"/>
    </row>
    <row r="321" spans="1:33" ht="12.75">
      <c r="A321" s="29">
        <v>2001</v>
      </c>
      <c r="B321" s="61">
        <f t="shared" si="101"/>
        <v>0.3914464629782549</v>
      </c>
      <c r="C321" s="61">
        <f t="shared" si="101"/>
        <v>0.22474556065829215</v>
      </c>
      <c r="D321" s="61">
        <f t="shared" si="101"/>
        <v>0.16179738752243178</v>
      </c>
      <c r="E321" s="61">
        <f t="shared" si="101"/>
        <v>0.0829194925304388</v>
      </c>
      <c r="F321" s="76"/>
      <c r="H321" s="61">
        <f t="shared" si="102"/>
        <v>0.5759179941286876</v>
      </c>
      <c r="I321" s="61">
        <f t="shared" si="102"/>
        <v>0.32728714783268387</v>
      </c>
      <c r="J321" s="61">
        <f t="shared" si="102"/>
        <v>0.2637374560943928</v>
      </c>
      <c r="K321" s="61">
        <f t="shared" si="102"/>
        <v>0.11470199899874649</v>
      </c>
      <c r="L321" s="76"/>
      <c r="N321" s="61">
        <f t="shared" si="103"/>
        <v>0.13225542637372353</v>
      </c>
      <c r="O321" s="61">
        <f t="shared" si="103"/>
        <v>0.314755710601028</v>
      </c>
      <c r="P321" s="61">
        <f t="shared" si="103"/>
        <v>0.1856929079420221</v>
      </c>
      <c r="Q321" s="61">
        <f t="shared" si="103"/>
        <v>0.0838551905819272</v>
      </c>
      <c r="R321" s="76"/>
      <c r="S321" s="29">
        <v>2001</v>
      </c>
      <c r="T321" s="61">
        <f t="shared" si="104"/>
        <v>0.42524258508874346</v>
      </c>
      <c r="U321" s="61">
        <f t="shared" si="104"/>
        <v>0.2164822945225177</v>
      </c>
      <c r="V321" s="61">
        <f t="shared" si="104"/>
        <v>0.15716940954741165</v>
      </c>
      <c r="W321" s="61">
        <f t="shared" si="104"/>
        <v>0.05817872934478062</v>
      </c>
      <c r="X321" s="76"/>
      <c r="Y321" s="29">
        <v>2001</v>
      </c>
      <c r="Z321" s="61">
        <f t="shared" si="105"/>
        <v>0.3601750716554342</v>
      </c>
      <c r="AA321" s="61">
        <f t="shared" si="105"/>
        <v>0.20313939654611138</v>
      </c>
      <c r="AB321" s="61">
        <f t="shared" si="105"/>
        <v>0.14246122786087914</v>
      </c>
      <c r="AC321" s="61">
        <f t="shared" si="105"/>
        <v>0.08388368890454743</v>
      </c>
      <c r="AD321" s="76"/>
      <c r="AE321" s="29">
        <v>2001</v>
      </c>
      <c r="AF321" s="61">
        <f t="shared" si="106"/>
        <v>0.10317596293243875</v>
      </c>
      <c r="AG321" s="76"/>
    </row>
    <row r="322" spans="1:33" ht="12.75">
      <c r="A322" s="29">
        <v>2002</v>
      </c>
      <c r="B322" s="61">
        <f t="shared" si="101"/>
        <v>0.32775235420736254</v>
      </c>
      <c r="C322" s="61">
        <f t="shared" si="101"/>
        <v>0.2315651449342624</v>
      </c>
      <c r="D322" s="61">
        <f t="shared" si="101"/>
        <v>0.18217111950085235</v>
      </c>
      <c r="E322" s="61">
        <f t="shared" si="101"/>
        <v>0.09105762992187179</v>
      </c>
      <c r="F322" s="76"/>
      <c r="H322" s="61">
        <f t="shared" si="102"/>
        <v>0.6289907157831686</v>
      </c>
      <c r="I322" s="61">
        <f t="shared" si="102"/>
        <v>0.26720903451094025</v>
      </c>
      <c r="J322" s="61">
        <f t="shared" si="102"/>
        <v>0.2006677472266167</v>
      </c>
      <c r="K322" s="61">
        <f t="shared" si="102"/>
        <v>0.10801031382224849</v>
      </c>
      <c r="L322" s="76"/>
      <c r="N322" s="61">
        <f t="shared" si="103"/>
        <v>0.12978457811669614</v>
      </c>
      <c r="O322" s="61">
        <f t="shared" si="103"/>
        <v>0.31911875896232567</v>
      </c>
      <c r="P322" s="61">
        <f t="shared" si="103"/>
        <v>0.2558559971764152</v>
      </c>
      <c r="Q322" s="61">
        <f t="shared" si="103"/>
        <v>0.10257306026638398</v>
      </c>
      <c r="R322" s="76"/>
      <c r="S322" s="29">
        <v>2002</v>
      </c>
      <c r="T322" s="61">
        <f t="shared" si="104"/>
        <v>0.26050413950769824</v>
      </c>
      <c r="U322" s="61">
        <f t="shared" si="104"/>
        <v>0.16903706013465913</v>
      </c>
      <c r="V322" s="61">
        <f t="shared" si="104"/>
        <v>0.14518849642793527</v>
      </c>
      <c r="W322" s="61">
        <f t="shared" si="104"/>
        <v>0.07384028014748982</v>
      </c>
      <c r="X322" s="76"/>
      <c r="Y322" s="29">
        <v>2002</v>
      </c>
      <c r="Z322" s="61">
        <f t="shared" si="105"/>
        <v>0.34777853725222146</v>
      </c>
      <c r="AA322" s="61">
        <f t="shared" si="105"/>
        <v>0.23780853583082862</v>
      </c>
      <c r="AB322" s="61">
        <f t="shared" si="105"/>
        <v>0.17377083446643823</v>
      </c>
      <c r="AC322" s="61">
        <f t="shared" si="105"/>
        <v>0.0849236559130636</v>
      </c>
      <c r="AD322" s="76"/>
      <c r="AE322" s="29">
        <v>2002</v>
      </c>
      <c r="AF322" s="61">
        <f t="shared" si="106"/>
        <v>0.1130955335102841</v>
      </c>
      <c r="AG322" s="76"/>
    </row>
    <row r="323" spans="1:33" ht="12.75">
      <c r="A323" s="29">
        <v>2003</v>
      </c>
      <c r="B323" s="61">
        <f t="shared" si="101"/>
        <v>0.27838772589516214</v>
      </c>
      <c r="C323" s="61">
        <f t="shared" si="101"/>
        <v>0.23050136621829181</v>
      </c>
      <c r="D323" s="61">
        <f t="shared" si="101"/>
        <v>0.18541878738753717</v>
      </c>
      <c r="E323" s="61">
        <f t="shared" si="101"/>
        <v>0.08900442780661541</v>
      </c>
      <c r="F323" s="76"/>
      <c r="H323" s="61">
        <f t="shared" si="102"/>
        <v>0.523575495109727</v>
      </c>
      <c r="I323" s="61">
        <f t="shared" si="102"/>
        <v>0.2506899534538864</v>
      </c>
      <c r="J323" s="61">
        <f t="shared" si="102"/>
        <v>0.1957592783432387</v>
      </c>
      <c r="K323" s="61">
        <f t="shared" si="102"/>
        <v>0.11219529773620221</v>
      </c>
      <c r="L323" s="76"/>
      <c r="N323" s="61">
        <f t="shared" si="103"/>
        <v>0.17417485471939395</v>
      </c>
      <c r="O323" s="61">
        <f t="shared" si="103"/>
        <v>0.27084503184277203</v>
      </c>
      <c r="P323" s="61">
        <f t="shared" si="103"/>
        <v>0.23626316447578058</v>
      </c>
      <c r="Q323" s="61">
        <f t="shared" si="103"/>
        <v>0.09815497601407447</v>
      </c>
      <c r="R323" s="76"/>
      <c r="S323" s="29">
        <v>2003</v>
      </c>
      <c r="T323" s="61">
        <f t="shared" si="104"/>
        <v>0.2460832943378568</v>
      </c>
      <c r="U323" s="61">
        <f t="shared" si="104"/>
        <v>0.2112756931586472</v>
      </c>
      <c r="V323" s="61">
        <f t="shared" si="104"/>
        <v>0.13938185302463207</v>
      </c>
      <c r="W323" s="61">
        <f t="shared" si="104"/>
        <v>0.07739816116454276</v>
      </c>
      <c r="X323" s="76"/>
      <c r="Y323" s="29">
        <v>2003</v>
      </c>
      <c r="Z323" s="61">
        <f t="shared" si="105"/>
        <v>0.23666979459910334</v>
      </c>
      <c r="AA323" s="61">
        <f t="shared" si="105"/>
        <v>0.21550413380214767</v>
      </c>
      <c r="AB323" s="61">
        <f t="shared" si="105"/>
        <v>0.19323340042756948</v>
      </c>
      <c r="AC323" s="61">
        <f t="shared" si="105"/>
        <v>0.08030935945917055</v>
      </c>
      <c r="AD323" s="76"/>
      <c r="AE323" s="29">
        <v>2003</v>
      </c>
      <c r="AF323" s="61">
        <f t="shared" si="106"/>
        <v>0.10202952321107046</v>
      </c>
      <c r="AG323" s="76"/>
    </row>
    <row r="324" spans="1:33" ht="12.75">
      <c r="A324" s="29">
        <v>2004</v>
      </c>
      <c r="B324" s="63">
        <f t="shared" si="101"/>
        <v>0.25652962642155225</v>
      </c>
      <c r="C324" s="61">
        <f t="shared" si="101"/>
        <v>0.24092816627662528</v>
      </c>
      <c r="D324" s="61">
        <f t="shared" si="101"/>
        <v>0.18902180712799546</v>
      </c>
      <c r="E324" s="61">
        <f t="shared" si="101"/>
        <v>0.09687250250033645</v>
      </c>
      <c r="F324" s="76"/>
      <c r="H324" s="61">
        <f t="shared" si="102"/>
        <v>0.5648607813511763</v>
      </c>
      <c r="I324" s="61">
        <f t="shared" si="102"/>
        <v>0.2732282429549338</v>
      </c>
      <c r="J324" s="61">
        <f t="shared" si="102"/>
        <v>0.26177712065283354</v>
      </c>
      <c r="K324" s="61">
        <f t="shared" si="102"/>
        <v>0.13727891464251674</v>
      </c>
      <c r="L324" s="76"/>
      <c r="N324" s="61">
        <f t="shared" si="103"/>
        <v>0.048711935075571436</v>
      </c>
      <c r="O324" s="61">
        <f t="shared" si="103"/>
        <v>0.22467879916661404</v>
      </c>
      <c r="P324" s="61">
        <f t="shared" si="103"/>
        <v>0.20773150335928992</v>
      </c>
      <c r="Q324" s="61">
        <f t="shared" si="103"/>
        <v>0.10502348728363511</v>
      </c>
      <c r="R324" s="76"/>
      <c r="S324" s="29">
        <v>2004</v>
      </c>
      <c r="T324" s="61">
        <f t="shared" si="104"/>
        <v>0.19394153549630583</v>
      </c>
      <c r="U324" s="61">
        <f t="shared" si="104"/>
        <v>0.22575539121099308</v>
      </c>
      <c r="V324" s="61">
        <f t="shared" si="104"/>
        <v>0.1557178774199343</v>
      </c>
      <c r="W324" s="61">
        <f t="shared" si="104"/>
        <v>0.08452057718879685</v>
      </c>
      <c r="X324" s="76"/>
      <c r="Y324" s="29">
        <v>2004</v>
      </c>
      <c r="Z324" s="61">
        <f t="shared" si="105"/>
        <v>0.21469930043025784</v>
      </c>
      <c r="AA324" s="61">
        <f t="shared" si="105"/>
        <v>0.2557632653061224</v>
      </c>
      <c r="AB324" s="61">
        <f t="shared" si="105"/>
        <v>0.18358871796015014</v>
      </c>
      <c r="AC324" s="61">
        <f t="shared" si="105"/>
        <v>0.08376481408103352</v>
      </c>
      <c r="AD324" s="76"/>
      <c r="AE324" s="29">
        <v>2004</v>
      </c>
      <c r="AF324" s="61">
        <f t="shared" si="106"/>
        <v>0.10953924447293091</v>
      </c>
      <c r="AG324" s="76"/>
    </row>
    <row r="325" spans="1:33" ht="12.75">
      <c r="A325" s="29">
        <v>2005</v>
      </c>
      <c r="B325" s="61">
        <f t="shared" si="101"/>
        <v>0.27742876580513487</v>
      </c>
      <c r="C325" s="61">
        <f t="shared" si="101"/>
        <v>0.2337590400736634</v>
      </c>
      <c r="D325" s="63">
        <f t="shared" si="101"/>
        <v>0.15922743162544833</v>
      </c>
      <c r="E325" s="61">
        <f t="shared" si="101"/>
        <v>0.10864786968704883</v>
      </c>
      <c r="F325" s="76"/>
      <c r="H325" s="61">
        <f t="shared" si="102"/>
        <v>0.47629310344827586</v>
      </c>
      <c r="I325" s="61">
        <f t="shared" si="102"/>
        <v>0.4473817904706608</v>
      </c>
      <c r="J325" s="61">
        <f t="shared" si="102"/>
        <v>0.2668748266759791</v>
      </c>
      <c r="K325" s="61">
        <f t="shared" si="102"/>
        <v>0.15624880821685852</v>
      </c>
      <c r="L325" s="76"/>
      <c r="N325" s="61">
        <f t="shared" si="103"/>
        <v>0.2823750870796093</v>
      </c>
      <c r="O325" s="61">
        <f t="shared" si="103"/>
        <v>0.32313517680870896</v>
      </c>
      <c r="P325" s="61">
        <f t="shared" si="103"/>
        <v>0.21536664877101125</v>
      </c>
      <c r="Q325" s="61">
        <f t="shared" si="103"/>
        <v>0.13480977072318784</v>
      </c>
      <c r="R325" s="76"/>
      <c r="S325" s="29">
        <v>2005</v>
      </c>
      <c r="T325" s="61">
        <f t="shared" si="104"/>
        <v>0.2922762002594345</v>
      </c>
      <c r="U325" s="61">
        <f t="shared" si="104"/>
        <v>0.20097964680583008</v>
      </c>
      <c r="V325" s="61">
        <f t="shared" si="104"/>
        <v>0.14098381566706766</v>
      </c>
      <c r="W325" s="61">
        <f t="shared" si="104"/>
        <v>0.09264234344787622</v>
      </c>
      <c r="X325" s="76"/>
      <c r="Y325" s="29">
        <v>2005</v>
      </c>
      <c r="Z325" s="61">
        <f t="shared" si="105"/>
        <v>0.24889922946062243</v>
      </c>
      <c r="AA325" s="61">
        <f t="shared" si="105"/>
        <v>0.20549377865465174</v>
      </c>
      <c r="AB325" s="61">
        <f t="shared" si="105"/>
        <v>0.1335121059486393</v>
      </c>
      <c r="AC325" s="61">
        <f t="shared" si="105"/>
        <v>0.09303757258593438</v>
      </c>
      <c r="AD325" s="76"/>
      <c r="AE325" s="29">
        <v>2005</v>
      </c>
      <c r="AF325" s="61">
        <f t="shared" si="106"/>
        <v>0.1136779495691312</v>
      </c>
      <c r="AG325" s="76"/>
    </row>
    <row r="326" spans="1:33" ht="12.75">
      <c r="A326" s="29">
        <v>2006</v>
      </c>
      <c r="B326" s="61">
        <f t="shared" si="101"/>
        <v>0.2683411549937966</v>
      </c>
      <c r="C326" s="61">
        <f t="shared" si="101"/>
        <v>0.24197798084626615</v>
      </c>
      <c r="D326" s="61">
        <f t="shared" si="101"/>
        <v>0.17466702234597709</v>
      </c>
      <c r="E326" s="61">
        <f t="shared" si="101"/>
        <v>0.1077857237521299</v>
      </c>
      <c r="F326" s="76"/>
      <c r="H326" s="61">
        <f t="shared" si="102"/>
        <v>0.587524983344437</v>
      </c>
      <c r="I326" s="61">
        <f t="shared" si="102"/>
        <v>0.4920323608727629</v>
      </c>
      <c r="J326" s="61">
        <f t="shared" si="102"/>
        <v>0.2657101087825267</v>
      </c>
      <c r="K326" s="61">
        <f t="shared" si="102"/>
        <v>0.15792183454995024</v>
      </c>
      <c r="L326" s="76"/>
      <c r="N326" s="61">
        <f t="shared" si="103"/>
        <v>0.29952062754212666</v>
      </c>
      <c r="O326" s="61">
        <f t="shared" si="103"/>
        <v>0.2910136403304283</v>
      </c>
      <c r="P326" s="61">
        <f t="shared" si="103"/>
        <v>0.27699310956688405</v>
      </c>
      <c r="Q326" s="61">
        <f t="shared" si="103"/>
        <v>0.11430848303264844</v>
      </c>
      <c r="R326" s="76"/>
      <c r="S326" s="29">
        <v>2006</v>
      </c>
      <c r="T326" s="61">
        <f t="shared" si="104"/>
        <v>0.22751582104839593</v>
      </c>
      <c r="U326" s="61">
        <f t="shared" si="104"/>
        <v>0.1993886940967467</v>
      </c>
      <c r="V326" s="61">
        <f t="shared" si="104"/>
        <v>0.13078902542666535</v>
      </c>
      <c r="W326" s="61">
        <f t="shared" si="104"/>
        <v>0.08515921216581508</v>
      </c>
      <c r="X326" s="76"/>
      <c r="Y326" s="29">
        <v>2006</v>
      </c>
      <c r="Z326" s="61">
        <f t="shared" si="105"/>
        <v>0.26537930420063255</v>
      </c>
      <c r="AA326" s="61">
        <f t="shared" si="105"/>
        <v>0.22425232197122008</v>
      </c>
      <c r="AB326" s="61">
        <f t="shared" si="105"/>
        <v>0.16021906100292693</v>
      </c>
      <c r="AC326" s="61">
        <f t="shared" si="105"/>
        <v>0.09829327778060058</v>
      </c>
      <c r="AD326" s="76"/>
      <c r="AE326" s="29">
        <v>2006</v>
      </c>
      <c r="AF326" s="61">
        <f t="shared" si="106"/>
        <v>0.13881932220468052</v>
      </c>
      <c r="AG326" s="76"/>
    </row>
    <row r="327" spans="1:33" ht="12.75">
      <c r="A327" s="29">
        <v>2007</v>
      </c>
      <c r="B327" s="61">
        <f t="shared" si="101"/>
        <v>0.2895883979051773</v>
      </c>
      <c r="C327" s="61">
        <f t="shared" si="101"/>
        <v>0.24187866828191706</v>
      </c>
      <c r="D327" s="61">
        <f t="shared" si="101"/>
        <v>0.16327932267135656</v>
      </c>
      <c r="E327" s="61">
        <f t="shared" si="101"/>
        <v>0.11383131879623189</v>
      </c>
      <c r="F327" s="76"/>
      <c r="H327" s="61">
        <f t="shared" si="102"/>
        <v>0.470519979693959</v>
      </c>
      <c r="I327" s="61">
        <f t="shared" si="102"/>
        <v>0.3686276115786528</v>
      </c>
      <c r="J327" s="61">
        <f t="shared" si="102"/>
        <v>0.1896963141111672</v>
      </c>
      <c r="K327" s="61">
        <f t="shared" si="102"/>
        <v>0.15056902580640422</v>
      </c>
      <c r="L327" s="76"/>
      <c r="N327" s="61">
        <f t="shared" si="103"/>
        <v>0.31498783403730896</v>
      </c>
      <c r="O327" s="61">
        <f t="shared" si="103"/>
        <v>0.3099769960736563</v>
      </c>
      <c r="P327" s="61">
        <f t="shared" si="103"/>
        <v>0.1711290689438249</v>
      </c>
      <c r="Q327" s="61">
        <f t="shared" si="103"/>
        <v>0.13371266829555284</v>
      </c>
      <c r="R327" s="76"/>
      <c r="S327" s="29">
        <v>2007</v>
      </c>
      <c r="T327" s="61">
        <f t="shared" si="104"/>
        <v>0.26734666599836265</v>
      </c>
      <c r="U327" s="61">
        <f t="shared" si="104"/>
        <v>0.19901033371064514</v>
      </c>
      <c r="V327" s="61">
        <f t="shared" si="104"/>
        <v>0.14397929794974137</v>
      </c>
      <c r="W327" s="61">
        <f t="shared" si="104"/>
        <v>0.09695392561371215</v>
      </c>
      <c r="X327" s="76"/>
      <c r="Y327" s="29">
        <v>2007</v>
      </c>
      <c r="Z327" s="61">
        <f t="shared" si="105"/>
        <v>0.24933312944934333</v>
      </c>
      <c r="AA327" s="61">
        <f t="shared" si="105"/>
        <v>0.21914460955830897</v>
      </c>
      <c r="AB327" s="61">
        <f t="shared" si="105"/>
        <v>0.16521248126471164</v>
      </c>
      <c r="AC327" s="61">
        <f t="shared" si="105"/>
        <v>0.09277573652409833</v>
      </c>
      <c r="AD327" s="76"/>
      <c r="AE327" s="29">
        <v>2007</v>
      </c>
      <c r="AF327" s="61">
        <f t="shared" si="106"/>
        <v>0.132620862681283</v>
      </c>
      <c r="AG327" s="76"/>
    </row>
    <row r="328" spans="1:33" ht="12.75">
      <c r="A328" s="29">
        <v>2008</v>
      </c>
      <c r="B328" s="61">
        <f t="shared" si="101"/>
        <v>0.2882753122199332</v>
      </c>
      <c r="C328" s="61">
        <f t="shared" si="101"/>
        <v>0.23693895506226315</v>
      </c>
      <c r="D328" s="61">
        <f t="shared" si="101"/>
        <v>0.21219911321488077</v>
      </c>
      <c r="E328" s="61">
        <f t="shared" si="101"/>
        <v>0.11427428618823864</v>
      </c>
      <c r="F328" s="76"/>
      <c r="H328" s="61">
        <f t="shared" si="102"/>
        <v>0.5600183823529412</v>
      </c>
      <c r="I328" s="61">
        <f t="shared" si="102"/>
        <v>0.3876259214944614</v>
      </c>
      <c r="J328" s="61">
        <f t="shared" si="102"/>
        <v>0.3532946057436723</v>
      </c>
      <c r="K328" s="61">
        <f t="shared" si="102"/>
        <v>0.1739218003859413</v>
      </c>
      <c r="L328" s="76"/>
      <c r="N328" s="61">
        <f t="shared" si="103"/>
        <v>0.294104868991342</v>
      </c>
      <c r="O328" s="61">
        <f t="shared" si="103"/>
        <v>0.25677728240192293</v>
      </c>
      <c r="P328" s="61">
        <f t="shared" si="103"/>
        <v>0.23524773346237993</v>
      </c>
      <c r="Q328" s="61">
        <f t="shared" si="103"/>
        <v>0.1335061691940204</v>
      </c>
      <c r="R328" s="76"/>
      <c r="S328" s="29">
        <v>2008</v>
      </c>
      <c r="T328" s="61">
        <f t="shared" si="104"/>
        <v>0.2699689390223966</v>
      </c>
      <c r="U328" s="61">
        <f t="shared" si="104"/>
        <v>0.21069873114213974</v>
      </c>
      <c r="V328" s="61">
        <f t="shared" si="104"/>
        <v>0.1709087889420677</v>
      </c>
      <c r="W328" s="61">
        <f t="shared" si="104"/>
        <v>0.08872013327914546</v>
      </c>
      <c r="X328" s="76"/>
      <c r="Y328" s="29">
        <v>2008</v>
      </c>
      <c r="Z328" s="61">
        <f t="shared" si="105"/>
        <v>0.2796129342469047</v>
      </c>
      <c r="AA328" s="61">
        <f t="shared" si="105"/>
        <v>0.21414459719818438</v>
      </c>
      <c r="AB328" s="61">
        <f t="shared" si="105"/>
        <v>0.20695356415148103</v>
      </c>
      <c r="AC328" s="61">
        <f t="shared" si="105"/>
        <v>0.10424699494454988</v>
      </c>
      <c r="AD328" s="76"/>
      <c r="AE328" s="29">
        <v>2008</v>
      </c>
      <c r="AF328" s="61">
        <f t="shared" si="106"/>
        <v>0.11809658789642478</v>
      </c>
      <c r="AG328" s="76"/>
    </row>
    <row r="329" spans="1:33" ht="12.75">
      <c r="A329" s="29">
        <v>2009</v>
      </c>
      <c r="B329" s="61">
        <f t="shared" si="101"/>
        <v>0.26265719186901737</v>
      </c>
      <c r="C329" s="63">
        <f t="shared" si="101"/>
        <v>0.21532164466055878</v>
      </c>
      <c r="D329" s="61">
        <f t="shared" si="101"/>
        <v>0.1836090041995603</v>
      </c>
      <c r="E329" s="61">
        <f t="shared" si="101"/>
        <v>0.10998850190003256</v>
      </c>
      <c r="F329" s="76"/>
      <c r="H329" s="61">
        <f t="shared" si="102"/>
        <v>0.4145118502754861</v>
      </c>
      <c r="I329" s="61">
        <f t="shared" si="102"/>
        <v>0.3681482972805703</v>
      </c>
      <c r="J329" s="61">
        <f t="shared" si="102"/>
        <v>0.243587092985279</v>
      </c>
      <c r="K329" s="61">
        <f t="shared" si="102"/>
        <v>0.15447334489459363</v>
      </c>
      <c r="L329" s="76"/>
      <c r="N329" s="61">
        <f t="shared" si="103"/>
        <v>0.34484799852668413</v>
      </c>
      <c r="O329" s="61">
        <f t="shared" si="103"/>
        <v>0.2402370786752914</v>
      </c>
      <c r="P329" s="61">
        <f t="shared" si="103"/>
        <v>0.2029993725421981</v>
      </c>
      <c r="Q329" s="61">
        <f t="shared" si="103"/>
        <v>0.11539177503957096</v>
      </c>
      <c r="R329" s="76"/>
      <c r="S329" s="29">
        <v>2009</v>
      </c>
      <c r="T329" s="61">
        <f t="shared" si="104"/>
        <v>0.21829738985920305</v>
      </c>
      <c r="U329" s="61">
        <f t="shared" si="104"/>
        <v>0.20023866806471255</v>
      </c>
      <c r="V329" s="61">
        <f t="shared" si="104"/>
        <v>0.16596275609557015</v>
      </c>
      <c r="W329" s="61">
        <f t="shared" si="104"/>
        <v>0.09563563636250931</v>
      </c>
      <c r="X329" s="76"/>
      <c r="Y329" s="29">
        <v>2009</v>
      </c>
      <c r="Z329" s="61">
        <f t="shared" si="105"/>
        <v>0.26229217861017023</v>
      </c>
      <c r="AA329" s="61">
        <f t="shared" si="105"/>
        <v>0.18114642413869492</v>
      </c>
      <c r="AB329" s="61">
        <f t="shared" si="105"/>
        <v>0.1713712158503569</v>
      </c>
      <c r="AC329" s="61">
        <f t="shared" si="105"/>
        <v>0.09558121872107418</v>
      </c>
      <c r="AD329" s="76"/>
      <c r="AE329" s="29">
        <v>2009</v>
      </c>
      <c r="AF329" s="61">
        <f t="shared" si="106"/>
        <v>0.12064966940904621</v>
      </c>
      <c r="AG329" s="76"/>
    </row>
    <row r="330" spans="1:33" ht="12.75">
      <c r="A330" s="29">
        <v>2010</v>
      </c>
      <c r="B330" s="61">
        <f t="shared" si="101"/>
        <v>0.2989378098054734</v>
      </c>
      <c r="C330" s="61">
        <f t="shared" si="101"/>
        <v>0.2578139442987859</v>
      </c>
      <c r="D330" s="61">
        <f t="shared" si="101"/>
        <v>0.18978398968528498</v>
      </c>
      <c r="E330" s="61">
        <f t="shared" si="101"/>
        <v>0.1175117126580684</v>
      </c>
      <c r="F330" s="76"/>
      <c r="H330" s="61">
        <f t="shared" si="102"/>
        <v>0.4379929642658767</v>
      </c>
      <c r="I330" s="61">
        <f t="shared" si="102"/>
        <v>0.36146014258410064</v>
      </c>
      <c r="J330" s="61">
        <f t="shared" si="102"/>
        <v>0.33860078306633734</v>
      </c>
      <c r="K330" s="61">
        <f t="shared" si="102"/>
        <v>0.16363681655963772</v>
      </c>
      <c r="L330" s="76"/>
      <c r="N330" s="61">
        <f t="shared" si="103"/>
        <v>0.3349204992306377</v>
      </c>
      <c r="O330" s="61">
        <f t="shared" si="103"/>
        <v>0.29620362897199054</v>
      </c>
      <c r="P330" s="61">
        <f t="shared" si="103"/>
        <v>0.2000490302313077</v>
      </c>
      <c r="Q330" s="61">
        <f t="shared" si="103"/>
        <v>0.13429220525131383</v>
      </c>
      <c r="R330" s="76"/>
      <c r="S330" s="29">
        <v>2010</v>
      </c>
      <c r="T330" s="61">
        <f t="shared" si="104"/>
        <v>0.3219540964269917</v>
      </c>
      <c r="U330" s="61">
        <f t="shared" si="104"/>
        <v>0.22043284237785846</v>
      </c>
      <c r="V330" s="61">
        <f t="shared" si="104"/>
        <v>0.15745274776090915</v>
      </c>
      <c r="W330" s="61">
        <f t="shared" si="104"/>
        <v>0.09844973823264583</v>
      </c>
      <c r="X330" s="76"/>
      <c r="Y330" s="29">
        <v>2010</v>
      </c>
      <c r="Z330" s="61">
        <f t="shared" si="105"/>
        <v>0.20361759053397144</v>
      </c>
      <c r="AA330" s="61">
        <f t="shared" si="105"/>
        <v>0.2445982201058056</v>
      </c>
      <c r="AB330" s="61">
        <f t="shared" si="105"/>
        <v>0.18073143862917063</v>
      </c>
      <c r="AC330" s="61">
        <f t="shared" si="105"/>
        <v>0.10159399679566798</v>
      </c>
      <c r="AD330" s="76"/>
      <c r="AE330" s="29">
        <v>2010</v>
      </c>
      <c r="AF330" s="61">
        <f t="shared" si="106"/>
        <v>0.12659227514589688</v>
      </c>
      <c r="AG330" s="76"/>
    </row>
    <row r="333" ht="13.5" thickBot="1"/>
    <row r="334" spans="2:33" ht="13.5" thickBot="1">
      <c r="B334" s="82" t="s">
        <v>124</v>
      </c>
      <c r="C334" s="83"/>
      <c r="D334" s="83"/>
      <c r="E334" s="83"/>
      <c r="F334" s="84"/>
      <c r="H334" s="82" t="s">
        <v>125</v>
      </c>
      <c r="I334" s="83"/>
      <c r="J334" s="83"/>
      <c r="K334" s="83"/>
      <c r="L334" s="84"/>
      <c r="N334" s="82" t="s">
        <v>126</v>
      </c>
      <c r="O334" s="83"/>
      <c r="P334" s="83"/>
      <c r="Q334" s="83"/>
      <c r="R334" s="84"/>
      <c r="T334" s="82" t="s">
        <v>127</v>
      </c>
      <c r="U334" s="83"/>
      <c r="V334" s="83"/>
      <c r="W334" s="83"/>
      <c r="X334" s="84"/>
      <c r="Z334" s="82" t="s">
        <v>128</v>
      </c>
      <c r="AA334" s="83"/>
      <c r="AB334" s="83"/>
      <c r="AC334" s="83"/>
      <c r="AD334" s="84"/>
      <c r="AF334" s="82" t="s">
        <v>93</v>
      </c>
      <c r="AG334" s="85"/>
    </row>
    <row r="335" spans="2:32" ht="12.75">
      <c r="B335" s="29" t="s">
        <v>84</v>
      </c>
      <c r="C335" s="29" t="s">
        <v>83</v>
      </c>
      <c r="D335" s="29">
        <v>432</v>
      </c>
      <c r="E335" s="29">
        <v>144</v>
      </c>
      <c r="H335" s="29" t="s">
        <v>84</v>
      </c>
      <c r="I335" s="29">
        <v>1296</v>
      </c>
      <c r="J335" s="29">
        <v>432</v>
      </c>
      <c r="K335" s="29">
        <v>144</v>
      </c>
      <c r="N335" s="29" t="s">
        <v>84</v>
      </c>
      <c r="O335" s="29">
        <v>1296</v>
      </c>
      <c r="P335" s="29">
        <v>432</v>
      </c>
      <c r="Q335" s="29">
        <v>144</v>
      </c>
      <c r="T335" s="29" t="s">
        <v>84</v>
      </c>
      <c r="U335" s="29">
        <v>1296</v>
      </c>
      <c r="V335" s="29">
        <v>432</v>
      </c>
      <c r="W335" s="29">
        <v>144</v>
      </c>
      <c r="Z335" s="29" t="s">
        <v>84</v>
      </c>
      <c r="AA335" s="29">
        <v>1296</v>
      </c>
      <c r="AB335" s="29">
        <v>432</v>
      </c>
      <c r="AC335" s="29">
        <v>144</v>
      </c>
      <c r="AF335" s="29">
        <v>144</v>
      </c>
    </row>
    <row r="336" spans="1:33" ht="12.75" customHeight="1">
      <c r="A336" s="29">
        <v>1987</v>
      </c>
      <c r="B336" s="66" t="s">
        <v>131</v>
      </c>
      <c r="C336" s="66">
        <f>12/C165</f>
        <v>0.1411764705882353</v>
      </c>
      <c r="D336" s="66">
        <f>12/D165</f>
        <v>0.05357142857142857</v>
      </c>
      <c r="E336" s="66">
        <f aca="true" t="shared" si="107" ref="E336:E348">15/E165</f>
        <v>0.019305019305019305</v>
      </c>
      <c r="F336" s="76" t="s">
        <v>130</v>
      </c>
      <c r="H336" s="66" t="s">
        <v>131</v>
      </c>
      <c r="I336" s="68">
        <f aca="true" t="shared" si="108" ref="H336:K348">3/I165</f>
        <v>0.21428571428571427</v>
      </c>
      <c r="J336" s="68">
        <f t="shared" si="108"/>
        <v>0.08333333333333333</v>
      </c>
      <c r="K336" s="68">
        <f t="shared" si="108"/>
        <v>0.025</v>
      </c>
      <c r="L336" s="76" t="s">
        <v>130</v>
      </c>
      <c r="N336" s="66" t="s">
        <v>131</v>
      </c>
      <c r="O336" s="68">
        <f aca="true" t="shared" si="109" ref="O336:Q359">3/O165</f>
        <v>0.16666666666666666</v>
      </c>
      <c r="P336" s="68">
        <f t="shared" si="109"/>
        <v>0.08333333333333333</v>
      </c>
      <c r="Q336" s="68">
        <f t="shared" si="109"/>
        <v>0.025423728813559324</v>
      </c>
      <c r="R336" s="76" t="s">
        <v>130</v>
      </c>
      <c r="S336" s="29">
        <v>1987</v>
      </c>
      <c r="T336" s="68">
        <f>3/T165</f>
        <v>0.6</v>
      </c>
      <c r="U336" s="68">
        <f>3/U165</f>
        <v>0.1</v>
      </c>
      <c r="V336" s="68">
        <f>3/V165</f>
        <v>0.038461538461538464</v>
      </c>
      <c r="W336" s="69">
        <f>3/W165</f>
        <v>0.012448132780082987</v>
      </c>
      <c r="X336" s="76" t="s">
        <v>130</v>
      </c>
      <c r="Y336" s="29">
        <v>1987</v>
      </c>
      <c r="Z336" s="66" t="s">
        <v>131</v>
      </c>
      <c r="AA336" s="68">
        <f aca="true" t="shared" si="110" ref="AA336:AC359">3/AA165</f>
        <v>0.13043478260869565</v>
      </c>
      <c r="AB336" s="68">
        <f t="shared" si="110"/>
        <v>0.04054054054054054</v>
      </c>
      <c r="AC336" s="67">
        <f t="shared" si="110"/>
        <v>0.016304347826086956</v>
      </c>
      <c r="AD336" s="76" t="s">
        <v>130</v>
      </c>
      <c r="AE336" s="29">
        <v>1987</v>
      </c>
      <c r="AF336" s="67">
        <f aca="true" t="shared" si="111" ref="AF336:AF359">3/AF165</f>
        <v>0.02631578947368421</v>
      </c>
      <c r="AG336" s="76" t="s">
        <v>130</v>
      </c>
    </row>
    <row r="337" spans="1:33" ht="12.75">
      <c r="A337" s="29">
        <v>1988</v>
      </c>
      <c r="B337" s="66">
        <f aca="true" t="shared" si="112" ref="B337:D348">12/B166</f>
        <v>0.8571428571428571</v>
      </c>
      <c r="C337" s="66">
        <f t="shared" si="112"/>
        <v>0.11764705882352941</v>
      </c>
      <c r="D337" s="66">
        <f t="shared" si="112"/>
        <v>0.05309734513274336</v>
      </c>
      <c r="E337" s="67">
        <f t="shared" si="107"/>
        <v>0.018703241895261846</v>
      </c>
      <c r="F337" s="76"/>
      <c r="H337" s="66" t="s">
        <v>131</v>
      </c>
      <c r="I337" s="61">
        <f t="shared" si="108"/>
        <v>0.25</v>
      </c>
      <c r="J337" s="61">
        <f t="shared" si="108"/>
        <v>0.09375</v>
      </c>
      <c r="K337" s="61">
        <f t="shared" si="108"/>
        <v>0.023622047244094488</v>
      </c>
      <c r="L337" s="76"/>
      <c r="N337" s="61">
        <f>3/N166</f>
        <v>0.6</v>
      </c>
      <c r="O337" s="61">
        <f t="shared" si="109"/>
        <v>0.16666666666666666</v>
      </c>
      <c r="P337" s="61">
        <f t="shared" si="109"/>
        <v>0.09375</v>
      </c>
      <c r="Q337" s="61">
        <f t="shared" si="109"/>
        <v>0.023809523809523808</v>
      </c>
      <c r="R337" s="76"/>
      <c r="S337" s="29">
        <v>1988</v>
      </c>
      <c r="T337" s="66" t="s">
        <v>131</v>
      </c>
      <c r="U337" s="61">
        <f aca="true" t="shared" si="113" ref="U337:W359">3/U166</f>
        <v>0.07692307692307693</v>
      </c>
      <c r="V337" s="61">
        <f t="shared" si="113"/>
        <v>0.03296703296703297</v>
      </c>
      <c r="W337" s="61">
        <f t="shared" si="113"/>
        <v>0.01276595744680851</v>
      </c>
      <c r="X337" s="76"/>
      <c r="Y337" s="29">
        <v>1988</v>
      </c>
      <c r="Z337" s="61">
        <f aca="true" t="shared" si="114" ref="Z337:Z359">3/Z166</f>
        <v>0.5</v>
      </c>
      <c r="AA337" s="61">
        <f t="shared" si="110"/>
        <v>0.09090909090909091</v>
      </c>
      <c r="AB337" s="61">
        <f t="shared" si="110"/>
        <v>0.04225352112676056</v>
      </c>
      <c r="AC337" s="62">
        <f t="shared" si="110"/>
        <v>0.015544041450777202</v>
      </c>
      <c r="AD337" s="76"/>
      <c r="AE337" s="29">
        <v>1988</v>
      </c>
      <c r="AF337" s="62">
        <f t="shared" si="111"/>
        <v>0.024793388429752067</v>
      </c>
      <c r="AG337" s="76"/>
    </row>
    <row r="338" spans="1:33" ht="12.75">
      <c r="A338" s="29">
        <v>1989</v>
      </c>
      <c r="B338" s="62">
        <f t="shared" si="112"/>
        <v>0.46153846153846156</v>
      </c>
      <c r="C338" s="62">
        <f t="shared" si="112"/>
        <v>0.12121212121212122</v>
      </c>
      <c r="D338" s="62">
        <f t="shared" si="112"/>
        <v>0.05825242718446602</v>
      </c>
      <c r="E338" s="62">
        <f t="shared" si="107"/>
        <v>0.018796992481203006</v>
      </c>
      <c r="F338" s="76"/>
      <c r="H338" s="61">
        <f t="shared" si="108"/>
        <v>0.6</v>
      </c>
      <c r="I338" s="61">
        <f t="shared" si="108"/>
        <v>0.2</v>
      </c>
      <c r="J338" s="61">
        <f t="shared" si="108"/>
        <v>0.08108108108108109</v>
      </c>
      <c r="K338" s="61">
        <f t="shared" si="108"/>
        <v>0.023809523809523808</v>
      </c>
      <c r="L338" s="76"/>
      <c r="N338" s="61">
        <f>3/N167</f>
        <v>0.42857142857142855</v>
      </c>
      <c r="O338" s="61">
        <f t="shared" si="109"/>
        <v>0.17647058823529413</v>
      </c>
      <c r="P338" s="61">
        <f t="shared" si="109"/>
        <v>0.08571428571428572</v>
      </c>
      <c r="Q338" s="61">
        <f t="shared" si="109"/>
        <v>0.020833333333333332</v>
      </c>
      <c r="R338" s="76"/>
      <c r="S338" s="29">
        <v>1989</v>
      </c>
      <c r="T338" s="61">
        <f aca="true" t="shared" si="115" ref="T338:T359">3/T167</f>
        <v>0.5</v>
      </c>
      <c r="U338" s="61">
        <f t="shared" si="113"/>
        <v>0.07317073170731707</v>
      </c>
      <c r="V338" s="61">
        <f t="shared" si="113"/>
        <v>0.03529411764705882</v>
      </c>
      <c r="W338" s="61">
        <f t="shared" si="113"/>
        <v>0.01282051282051282</v>
      </c>
      <c r="X338" s="76"/>
      <c r="Y338" s="29">
        <v>1989</v>
      </c>
      <c r="Z338" s="61">
        <f t="shared" si="114"/>
        <v>0.375</v>
      </c>
      <c r="AA338" s="61">
        <f t="shared" si="110"/>
        <v>0.11538461538461539</v>
      </c>
      <c r="AB338" s="61">
        <f t="shared" si="110"/>
        <v>0.061224489795918366</v>
      </c>
      <c r="AC338" s="62">
        <f t="shared" si="110"/>
        <v>0.016666666666666666</v>
      </c>
      <c r="AD338" s="76"/>
      <c r="AE338" s="29">
        <v>1989</v>
      </c>
      <c r="AF338" s="62">
        <f t="shared" si="111"/>
        <v>0.02631578947368421</v>
      </c>
      <c r="AG338" s="76"/>
    </row>
    <row r="339" spans="1:33" ht="12.75">
      <c r="A339" s="29">
        <v>1990</v>
      </c>
      <c r="B339" s="62">
        <f t="shared" si="112"/>
        <v>0.4</v>
      </c>
      <c r="C339" s="62">
        <f t="shared" si="112"/>
        <v>0.14285714285714285</v>
      </c>
      <c r="D339" s="62">
        <f t="shared" si="112"/>
        <v>0.06666666666666667</v>
      </c>
      <c r="E339" s="62">
        <f t="shared" si="107"/>
        <v>0.0211864406779661</v>
      </c>
      <c r="F339" s="76"/>
      <c r="H339" s="61">
        <f t="shared" si="108"/>
        <v>0.5</v>
      </c>
      <c r="I339" s="61">
        <f t="shared" si="108"/>
        <v>0.25</v>
      </c>
      <c r="J339" s="61">
        <f t="shared" si="108"/>
        <v>0.13043478260869565</v>
      </c>
      <c r="K339" s="61">
        <f t="shared" si="108"/>
        <v>0.027522935779816515</v>
      </c>
      <c r="L339" s="76"/>
      <c r="N339" s="61">
        <f>3/N168</f>
        <v>0.3333333333333333</v>
      </c>
      <c r="O339" s="61">
        <f t="shared" si="109"/>
        <v>0.14285714285714285</v>
      </c>
      <c r="P339" s="61">
        <f t="shared" si="109"/>
        <v>0.09375</v>
      </c>
      <c r="Q339" s="61">
        <f t="shared" si="109"/>
        <v>0.0234375</v>
      </c>
      <c r="R339" s="76"/>
      <c r="S339" s="29">
        <v>1990</v>
      </c>
      <c r="T339" s="61">
        <f t="shared" si="115"/>
        <v>0.42857142857142855</v>
      </c>
      <c r="U339" s="61">
        <f t="shared" si="113"/>
        <v>0.1</v>
      </c>
      <c r="V339" s="61">
        <f t="shared" si="113"/>
        <v>0.038461538461538464</v>
      </c>
      <c r="W339" s="61">
        <f t="shared" si="113"/>
        <v>0.013574660633484163</v>
      </c>
      <c r="X339" s="76"/>
      <c r="Y339" s="29">
        <v>1990</v>
      </c>
      <c r="Z339" s="61">
        <f t="shared" si="114"/>
        <v>0.375</v>
      </c>
      <c r="AA339" s="61">
        <f t="shared" si="110"/>
        <v>0.14285714285714285</v>
      </c>
      <c r="AB339" s="61">
        <f t="shared" si="110"/>
        <v>0.06382978723404255</v>
      </c>
      <c r="AC339" s="62">
        <f t="shared" si="110"/>
        <v>0.01910828025477707</v>
      </c>
      <c r="AD339" s="76"/>
      <c r="AE339" s="29">
        <v>1990</v>
      </c>
      <c r="AF339" s="62">
        <f t="shared" si="111"/>
        <v>0.03225806451612903</v>
      </c>
      <c r="AG339" s="76"/>
    </row>
    <row r="340" spans="1:33" ht="12.75">
      <c r="A340" s="29">
        <v>1991</v>
      </c>
      <c r="B340" s="62">
        <f t="shared" si="112"/>
        <v>0.41379310344827586</v>
      </c>
      <c r="C340" s="62">
        <f t="shared" si="112"/>
        <v>0.17142857142857143</v>
      </c>
      <c r="D340" s="62">
        <f t="shared" si="112"/>
        <v>0.08571428571428572</v>
      </c>
      <c r="E340" s="62">
        <f t="shared" si="107"/>
        <v>0.02142857142857143</v>
      </c>
      <c r="F340" s="76"/>
      <c r="H340" s="61">
        <f t="shared" si="108"/>
        <v>0.5</v>
      </c>
      <c r="I340" s="61">
        <f t="shared" si="108"/>
        <v>0.375</v>
      </c>
      <c r="J340" s="61">
        <f t="shared" si="108"/>
        <v>0.2</v>
      </c>
      <c r="K340" s="61">
        <f t="shared" si="108"/>
        <v>0.02608695652173913</v>
      </c>
      <c r="L340" s="76"/>
      <c r="N340" s="66" t="s">
        <v>131</v>
      </c>
      <c r="O340" s="61">
        <f t="shared" si="109"/>
        <v>0.21428571428571427</v>
      </c>
      <c r="P340" s="61">
        <f t="shared" si="109"/>
        <v>0.13043478260869565</v>
      </c>
      <c r="Q340" s="61">
        <f t="shared" si="109"/>
        <v>0.02127659574468085</v>
      </c>
      <c r="R340" s="76"/>
      <c r="S340" s="29">
        <v>1991</v>
      </c>
      <c r="T340" s="61">
        <f t="shared" si="115"/>
        <v>0.25</v>
      </c>
      <c r="U340" s="61">
        <f t="shared" si="113"/>
        <v>0.1111111111111111</v>
      </c>
      <c r="V340" s="61">
        <f t="shared" si="113"/>
        <v>0.047619047619047616</v>
      </c>
      <c r="W340" s="61">
        <f t="shared" si="113"/>
        <v>0.013513513513513514</v>
      </c>
      <c r="X340" s="76"/>
      <c r="Y340" s="29">
        <v>1991</v>
      </c>
      <c r="Z340" s="61">
        <f t="shared" si="114"/>
        <v>0.3333333333333333</v>
      </c>
      <c r="AA340" s="61">
        <f t="shared" si="110"/>
        <v>0.14285714285714285</v>
      </c>
      <c r="AB340" s="61">
        <f t="shared" si="110"/>
        <v>0.07692307692307693</v>
      </c>
      <c r="AC340" s="62">
        <f t="shared" si="110"/>
        <v>0.02097902097902098</v>
      </c>
      <c r="AD340" s="76"/>
      <c r="AE340" s="29">
        <v>1991</v>
      </c>
      <c r="AF340" s="62">
        <f t="shared" si="111"/>
        <v>0.0379746835443038</v>
      </c>
      <c r="AG340" s="76"/>
    </row>
    <row r="341" spans="1:33" ht="12.75">
      <c r="A341" s="29">
        <v>1992</v>
      </c>
      <c r="B341" s="62">
        <f t="shared" si="112"/>
        <v>0.5</v>
      </c>
      <c r="C341" s="62">
        <f t="shared" si="112"/>
        <v>0.17142857142857143</v>
      </c>
      <c r="D341" s="62">
        <f t="shared" si="112"/>
        <v>0.09448818897637795</v>
      </c>
      <c r="E341" s="62">
        <f t="shared" si="107"/>
        <v>0.02403846153846154</v>
      </c>
      <c r="F341" s="76"/>
      <c r="H341" s="61">
        <f t="shared" si="108"/>
        <v>0.75</v>
      </c>
      <c r="I341" s="61">
        <f t="shared" si="108"/>
        <v>0.3333333333333333</v>
      </c>
      <c r="J341" s="61">
        <f t="shared" si="108"/>
        <v>0.25</v>
      </c>
      <c r="K341" s="61">
        <f t="shared" si="108"/>
        <v>0.029411764705882353</v>
      </c>
      <c r="L341" s="76"/>
      <c r="N341" s="61">
        <f aca="true" t="shared" si="116" ref="N341:N359">3/N170</f>
        <v>0.5</v>
      </c>
      <c r="O341" s="61">
        <f t="shared" si="109"/>
        <v>0.3333333333333333</v>
      </c>
      <c r="P341" s="61">
        <f t="shared" si="109"/>
        <v>0.15</v>
      </c>
      <c r="Q341" s="61">
        <f t="shared" si="109"/>
        <v>0.023255813953488372</v>
      </c>
      <c r="R341" s="76"/>
      <c r="S341" s="29">
        <v>1992</v>
      </c>
      <c r="T341" s="61">
        <f t="shared" si="115"/>
        <v>0.375</v>
      </c>
      <c r="U341" s="61">
        <f t="shared" si="113"/>
        <v>0.08823529411764706</v>
      </c>
      <c r="V341" s="61">
        <f t="shared" si="113"/>
        <v>0.046875</v>
      </c>
      <c r="W341" s="61">
        <f t="shared" si="113"/>
        <v>0.014354066985645933</v>
      </c>
      <c r="X341" s="76"/>
      <c r="Y341" s="29">
        <v>1992</v>
      </c>
      <c r="Z341" s="61">
        <f t="shared" si="114"/>
        <v>0.5</v>
      </c>
      <c r="AA341" s="61">
        <f t="shared" si="110"/>
        <v>0.16666666666666666</v>
      </c>
      <c r="AB341" s="61">
        <f t="shared" si="110"/>
        <v>0.0967741935483871</v>
      </c>
      <c r="AC341" s="62">
        <f t="shared" si="110"/>
        <v>0.025210084033613446</v>
      </c>
      <c r="AD341" s="76"/>
      <c r="AE341" s="29">
        <v>1992</v>
      </c>
      <c r="AF341" s="62">
        <f t="shared" si="111"/>
        <v>0.046153846153846156</v>
      </c>
      <c r="AG341" s="76"/>
    </row>
    <row r="342" spans="1:33" ht="12.75">
      <c r="A342" s="29">
        <v>1993</v>
      </c>
      <c r="B342" s="62">
        <f t="shared" si="112"/>
        <v>0.6</v>
      </c>
      <c r="C342" s="62">
        <f t="shared" si="112"/>
        <v>0.16901408450704225</v>
      </c>
      <c r="D342" s="62">
        <f t="shared" si="112"/>
        <v>0.08633093525179857</v>
      </c>
      <c r="E342" s="62">
        <f t="shared" si="107"/>
        <v>0.028790786948176585</v>
      </c>
      <c r="F342" s="76"/>
      <c r="H342" s="66" t="s">
        <v>131</v>
      </c>
      <c r="I342" s="61">
        <f t="shared" si="108"/>
        <v>0.3333333333333333</v>
      </c>
      <c r="J342" s="61">
        <f t="shared" si="108"/>
        <v>0.16666666666666666</v>
      </c>
      <c r="K342" s="61">
        <f t="shared" si="108"/>
        <v>0.039473684210526314</v>
      </c>
      <c r="L342" s="76"/>
      <c r="N342" s="61">
        <f t="shared" si="116"/>
        <v>0.42857142857142855</v>
      </c>
      <c r="O342" s="61">
        <f t="shared" si="109"/>
        <v>0.3333333333333333</v>
      </c>
      <c r="P342" s="61">
        <f t="shared" si="109"/>
        <v>0.125</v>
      </c>
      <c r="Q342" s="61">
        <f t="shared" si="109"/>
        <v>0.03333333333333333</v>
      </c>
      <c r="R342" s="76"/>
      <c r="S342" s="29">
        <v>1993</v>
      </c>
      <c r="T342" s="61">
        <f t="shared" si="115"/>
        <v>0.3333333333333333</v>
      </c>
      <c r="U342" s="61">
        <f t="shared" si="113"/>
        <v>0.09375</v>
      </c>
      <c r="V342" s="61">
        <f t="shared" si="113"/>
        <v>0.05084745762711865</v>
      </c>
      <c r="W342" s="61">
        <f t="shared" si="113"/>
        <v>0.015625</v>
      </c>
      <c r="X342" s="76"/>
      <c r="Y342" s="29">
        <v>1993</v>
      </c>
      <c r="Z342" s="61">
        <f t="shared" si="114"/>
        <v>0.75</v>
      </c>
      <c r="AA342" s="61">
        <f t="shared" si="110"/>
        <v>0.14285714285714285</v>
      </c>
      <c r="AB342" s="61">
        <f t="shared" si="110"/>
        <v>0.07894736842105263</v>
      </c>
      <c r="AC342" s="62">
        <f t="shared" si="110"/>
        <v>0.029411764705882353</v>
      </c>
      <c r="AD342" s="76"/>
      <c r="AE342" s="29">
        <v>1993</v>
      </c>
      <c r="AF342" s="62">
        <f t="shared" si="111"/>
        <v>0.04918032786885246</v>
      </c>
      <c r="AG342" s="76"/>
    </row>
    <row r="343" spans="1:33" ht="12.75">
      <c r="A343" s="29">
        <v>1994</v>
      </c>
      <c r="B343" s="62">
        <f t="shared" si="112"/>
        <v>0.5217391304347826</v>
      </c>
      <c r="C343" s="62">
        <f t="shared" si="112"/>
        <v>0.14457831325301204</v>
      </c>
      <c r="D343" s="62">
        <f t="shared" si="112"/>
        <v>0.07692307692307693</v>
      </c>
      <c r="E343" s="62">
        <f t="shared" si="107"/>
        <v>0.02564102564102564</v>
      </c>
      <c r="F343" s="76"/>
      <c r="H343" s="61">
        <f t="shared" si="108"/>
        <v>1</v>
      </c>
      <c r="I343" s="61">
        <f t="shared" si="108"/>
        <v>0.3</v>
      </c>
      <c r="J343" s="61">
        <f t="shared" si="108"/>
        <v>0.17647058823529413</v>
      </c>
      <c r="K343" s="61">
        <f t="shared" si="108"/>
        <v>0.03409090909090909</v>
      </c>
      <c r="L343" s="76"/>
      <c r="N343" s="61">
        <f t="shared" si="116"/>
        <v>0.5</v>
      </c>
      <c r="O343" s="61">
        <f t="shared" si="109"/>
        <v>0.17647058823529413</v>
      </c>
      <c r="P343" s="61">
        <f t="shared" si="109"/>
        <v>0.08823529411764706</v>
      </c>
      <c r="Q343" s="61">
        <f t="shared" si="109"/>
        <v>0.029411764705882353</v>
      </c>
      <c r="R343" s="76"/>
      <c r="S343" s="29">
        <v>1994</v>
      </c>
      <c r="T343" s="61">
        <f t="shared" si="115"/>
        <v>0.5</v>
      </c>
      <c r="U343" s="61">
        <f t="shared" si="113"/>
        <v>0.1</v>
      </c>
      <c r="V343" s="61">
        <f t="shared" si="113"/>
        <v>0.046875</v>
      </c>
      <c r="W343" s="61">
        <f t="shared" si="113"/>
        <v>0.015463917525773196</v>
      </c>
      <c r="X343" s="76"/>
      <c r="Y343" s="29">
        <v>1994</v>
      </c>
      <c r="Z343" s="61">
        <f t="shared" si="114"/>
        <v>0.375</v>
      </c>
      <c r="AA343" s="61">
        <f t="shared" si="110"/>
        <v>0.11538461538461539</v>
      </c>
      <c r="AB343" s="61">
        <f t="shared" si="110"/>
        <v>0.07317073170731707</v>
      </c>
      <c r="AC343" s="62">
        <f t="shared" si="110"/>
        <v>0.024390243902439025</v>
      </c>
      <c r="AD343" s="76"/>
      <c r="AE343" s="29">
        <v>1994</v>
      </c>
      <c r="AF343" s="62">
        <f t="shared" si="111"/>
        <v>0.038461538461538464</v>
      </c>
      <c r="AG343" s="76"/>
    </row>
    <row r="344" spans="1:33" ht="12.75">
      <c r="A344" s="29">
        <v>1995</v>
      </c>
      <c r="B344" s="62">
        <f t="shared" si="112"/>
        <v>0.5217391304347826</v>
      </c>
      <c r="C344" s="62">
        <f t="shared" si="112"/>
        <v>0.1276595744680851</v>
      </c>
      <c r="D344" s="62">
        <f t="shared" si="112"/>
        <v>0.06818181818181818</v>
      </c>
      <c r="E344" s="62">
        <f t="shared" si="107"/>
        <v>0.0273224043715847</v>
      </c>
      <c r="F344" s="76"/>
      <c r="H344" s="66" t="s">
        <v>131</v>
      </c>
      <c r="I344" s="61">
        <f t="shared" si="108"/>
        <v>0.2727272727272727</v>
      </c>
      <c r="J344" s="61">
        <f t="shared" si="108"/>
        <v>0.11538461538461539</v>
      </c>
      <c r="K344" s="61">
        <f t="shared" si="108"/>
        <v>0.03488372093023256</v>
      </c>
      <c r="L344" s="76"/>
      <c r="N344" s="61">
        <f t="shared" si="116"/>
        <v>0.42857142857142855</v>
      </c>
      <c r="O344" s="61">
        <f t="shared" si="109"/>
        <v>0.15</v>
      </c>
      <c r="P344" s="61">
        <f t="shared" si="109"/>
        <v>0.1111111111111111</v>
      </c>
      <c r="Q344" s="61">
        <f t="shared" si="109"/>
        <v>0.030612244897959183</v>
      </c>
      <c r="R344" s="76"/>
      <c r="S344" s="29">
        <v>1995</v>
      </c>
      <c r="T344" s="61">
        <f t="shared" si="115"/>
        <v>0.2727272727272727</v>
      </c>
      <c r="U344" s="61">
        <f t="shared" si="113"/>
        <v>0.09090909090909091</v>
      </c>
      <c r="V344" s="61">
        <f t="shared" si="113"/>
        <v>0.04411764705882353</v>
      </c>
      <c r="W344" s="61">
        <f t="shared" si="113"/>
        <v>0.015384615384615385</v>
      </c>
      <c r="X344" s="76"/>
      <c r="Y344" s="29">
        <v>1995</v>
      </c>
      <c r="Z344" s="61">
        <f t="shared" si="114"/>
        <v>0.6</v>
      </c>
      <c r="AA344" s="61">
        <f t="shared" si="110"/>
        <v>0.1</v>
      </c>
      <c r="AB344" s="61">
        <f t="shared" si="110"/>
        <v>0.05454545454545454</v>
      </c>
      <c r="AC344" s="62">
        <f t="shared" si="110"/>
        <v>0.025423728813559324</v>
      </c>
      <c r="AD344" s="76"/>
      <c r="AE344" s="29">
        <v>1995</v>
      </c>
      <c r="AF344" s="62">
        <f t="shared" si="111"/>
        <v>0.057692307692307696</v>
      </c>
      <c r="AG344" s="76"/>
    </row>
    <row r="345" spans="1:33" ht="12.75">
      <c r="A345" s="29">
        <v>1996</v>
      </c>
      <c r="B345" s="62">
        <f t="shared" si="112"/>
        <v>0.5217391304347826</v>
      </c>
      <c r="C345" s="62">
        <f t="shared" si="112"/>
        <v>0.13333333333333333</v>
      </c>
      <c r="D345" s="62">
        <f t="shared" si="112"/>
        <v>0.07017543859649122</v>
      </c>
      <c r="E345" s="62">
        <f t="shared" si="107"/>
        <v>0.02952755905511811</v>
      </c>
      <c r="F345" s="76"/>
      <c r="H345" s="66" t="s">
        <v>131</v>
      </c>
      <c r="I345" s="61">
        <f t="shared" si="108"/>
        <v>0.21428571428571427</v>
      </c>
      <c r="J345" s="61">
        <f t="shared" si="108"/>
        <v>0.13636363636363635</v>
      </c>
      <c r="K345" s="61">
        <f t="shared" si="108"/>
        <v>0.04054054054054054</v>
      </c>
      <c r="L345" s="76"/>
      <c r="N345" s="61">
        <f t="shared" si="116"/>
        <v>0.6</v>
      </c>
      <c r="O345" s="61">
        <f t="shared" si="109"/>
        <v>0.21428571428571427</v>
      </c>
      <c r="P345" s="61">
        <f t="shared" si="109"/>
        <v>0.10344827586206896</v>
      </c>
      <c r="Q345" s="61">
        <f t="shared" si="109"/>
        <v>0.03409090909090909</v>
      </c>
      <c r="R345" s="76"/>
      <c r="S345" s="29">
        <v>1996</v>
      </c>
      <c r="T345" s="61">
        <f t="shared" si="115"/>
        <v>0.42857142857142855</v>
      </c>
      <c r="U345" s="61">
        <f t="shared" si="113"/>
        <v>0.08108108108108109</v>
      </c>
      <c r="V345" s="61">
        <f t="shared" si="113"/>
        <v>0.043478260869565216</v>
      </c>
      <c r="W345" s="61">
        <f t="shared" si="113"/>
        <v>0.01775147928994083</v>
      </c>
      <c r="X345" s="76"/>
      <c r="Y345" s="29">
        <v>1996</v>
      </c>
      <c r="Z345" s="61">
        <f t="shared" si="114"/>
        <v>0.3</v>
      </c>
      <c r="AA345" s="61">
        <f t="shared" si="110"/>
        <v>0.12</v>
      </c>
      <c r="AB345" s="61">
        <f t="shared" si="110"/>
        <v>0.058823529411764705</v>
      </c>
      <c r="AC345" s="62">
        <f t="shared" si="110"/>
        <v>0.02702702702702703</v>
      </c>
      <c r="AD345" s="76"/>
      <c r="AE345" s="29">
        <v>1996</v>
      </c>
      <c r="AF345" s="62">
        <f t="shared" si="111"/>
        <v>0.045454545454545456</v>
      </c>
      <c r="AG345" s="76"/>
    </row>
    <row r="346" spans="1:33" ht="12.75">
      <c r="A346" s="29">
        <v>1997</v>
      </c>
      <c r="B346" s="62">
        <f t="shared" si="112"/>
        <v>0.32432432432432434</v>
      </c>
      <c r="C346" s="62">
        <f t="shared" si="112"/>
        <v>0.0967741935483871</v>
      </c>
      <c r="D346" s="62">
        <f t="shared" si="112"/>
        <v>0.05217391304347826</v>
      </c>
      <c r="E346" s="62">
        <f t="shared" si="107"/>
        <v>0.024077046548956663</v>
      </c>
      <c r="F346" s="76"/>
      <c r="H346" s="61">
        <f t="shared" si="108"/>
        <v>0.75</v>
      </c>
      <c r="I346" s="61">
        <f t="shared" si="108"/>
        <v>0.2</v>
      </c>
      <c r="J346" s="61">
        <f t="shared" si="108"/>
        <v>0.08108108108108109</v>
      </c>
      <c r="K346" s="61">
        <f t="shared" si="108"/>
        <v>0.030303030303030304</v>
      </c>
      <c r="L346" s="76"/>
      <c r="N346" s="61">
        <f t="shared" si="116"/>
        <v>0.25</v>
      </c>
      <c r="O346" s="61">
        <f t="shared" si="109"/>
        <v>0.12</v>
      </c>
      <c r="P346" s="61">
        <f t="shared" si="109"/>
        <v>0.07894736842105263</v>
      </c>
      <c r="Q346" s="61">
        <f t="shared" si="109"/>
        <v>0.024793388429752067</v>
      </c>
      <c r="R346" s="76"/>
      <c r="S346" s="29">
        <v>1997</v>
      </c>
      <c r="T346" s="61">
        <f t="shared" si="115"/>
        <v>0.2727272727272727</v>
      </c>
      <c r="U346" s="61">
        <f t="shared" si="113"/>
        <v>0.061224489795918366</v>
      </c>
      <c r="V346" s="61">
        <f t="shared" si="113"/>
        <v>0.03409090909090909</v>
      </c>
      <c r="W346" s="61">
        <f t="shared" si="113"/>
        <v>0.015384615384615385</v>
      </c>
      <c r="X346" s="76"/>
      <c r="Y346" s="29">
        <v>1997</v>
      </c>
      <c r="Z346" s="61">
        <f t="shared" si="114"/>
        <v>0.3</v>
      </c>
      <c r="AA346" s="61">
        <f t="shared" si="110"/>
        <v>0.08571428571428572</v>
      </c>
      <c r="AB346" s="61">
        <f t="shared" si="110"/>
        <v>0.04477611940298507</v>
      </c>
      <c r="AC346" s="62">
        <f t="shared" si="110"/>
        <v>0.022388059701492536</v>
      </c>
      <c r="AD346" s="76"/>
      <c r="AE346" s="29">
        <v>1997</v>
      </c>
      <c r="AF346" s="62">
        <f t="shared" si="111"/>
        <v>0.04054054054054054</v>
      </c>
      <c r="AG346" s="76"/>
    </row>
    <row r="347" spans="1:33" ht="12.75">
      <c r="A347" s="29">
        <v>1998</v>
      </c>
      <c r="B347" s="62">
        <f t="shared" si="112"/>
        <v>0.2857142857142857</v>
      </c>
      <c r="C347" s="62">
        <f t="shared" si="112"/>
        <v>0.0967741935483871</v>
      </c>
      <c r="D347" s="62">
        <f t="shared" si="112"/>
        <v>0.05687203791469194</v>
      </c>
      <c r="E347" s="62">
        <f t="shared" si="107"/>
        <v>0.022388059701492536</v>
      </c>
      <c r="F347" s="76"/>
      <c r="H347" s="61">
        <f t="shared" si="108"/>
        <v>1</v>
      </c>
      <c r="I347" s="61">
        <f t="shared" si="108"/>
        <v>0.14285714285714285</v>
      </c>
      <c r="J347" s="61">
        <f t="shared" si="108"/>
        <v>0.1</v>
      </c>
      <c r="K347" s="61">
        <f t="shared" si="108"/>
        <v>0.028846153846153848</v>
      </c>
      <c r="L347" s="76"/>
      <c r="N347" s="61">
        <f t="shared" si="116"/>
        <v>0.3</v>
      </c>
      <c r="O347" s="61">
        <f t="shared" si="109"/>
        <v>0.1</v>
      </c>
      <c r="P347" s="61">
        <f t="shared" si="109"/>
        <v>0.06976744186046512</v>
      </c>
      <c r="Q347" s="61">
        <f t="shared" si="109"/>
        <v>0.025423728813559324</v>
      </c>
      <c r="R347" s="76"/>
      <c r="S347" s="29">
        <v>1998</v>
      </c>
      <c r="T347" s="61">
        <f t="shared" si="115"/>
        <v>0.1875</v>
      </c>
      <c r="U347" s="61">
        <f t="shared" si="113"/>
        <v>0.07317073170731707</v>
      </c>
      <c r="V347" s="61">
        <f t="shared" si="113"/>
        <v>0.039473684210526314</v>
      </c>
      <c r="W347" s="61">
        <f t="shared" si="113"/>
        <v>0.014018691588785047</v>
      </c>
      <c r="X347" s="76"/>
      <c r="Y347" s="29">
        <v>1998</v>
      </c>
      <c r="Z347" s="61">
        <f t="shared" si="114"/>
        <v>0.23076923076923078</v>
      </c>
      <c r="AA347" s="61">
        <f t="shared" si="110"/>
        <v>0.09375</v>
      </c>
      <c r="AB347" s="61">
        <f t="shared" si="110"/>
        <v>0.04838709677419355</v>
      </c>
      <c r="AC347" s="62">
        <f t="shared" si="110"/>
        <v>0.0196078431372549</v>
      </c>
      <c r="AD347" s="76"/>
      <c r="AE347" s="29">
        <v>1998</v>
      </c>
      <c r="AF347" s="62">
        <f t="shared" si="111"/>
        <v>0.037037037037037035</v>
      </c>
      <c r="AG347" s="76"/>
    </row>
    <row r="348" spans="1:33" ht="13.5" thickBot="1">
      <c r="A348" s="29">
        <v>1999</v>
      </c>
      <c r="B348" s="65">
        <f t="shared" si="112"/>
        <v>0.2222222222222222</v>
      </c>
      <c r="C348" s="65">
        <f t="shared" si="112"/>
        <v>0.0759493670886076</v>
      </c>
      <c r="D348" s="65">
        <f t="shared" si="112"/>
        <v>0.045454545454545456</v>
      </c>
      <c r="E348" s="65">
        <f t="shared" si="107"/>
        <v>0.01910828025477707</v>
      </c>
      <c r="F348" s="76"/>
      <c r="H348" s="61">
        <f t="shared" si="108"/>
        <v>0.5</v>
      </c>
      <c r="I348" s="61">
        <f t="shared" si="108"/>
        <v>0.15</v>
      </c>
      <c r="J348" s="61">
        <f t="shared" si="108"/>
        <v>0.08108108108108109</v>
      </c>
      <c r="K348" s="61">
        <f t="shared" si="108"/>
        <v>0.022556390977443608</v>
      </c>
      <c r="L348" s="76"/>
      <c r="N348" s="61">
        <f t="shared" si="116"/>
        <v>0.21428571428571427</v>
      </c>
      <c r="O348" s="61">
        <f t="shared" si="109"/>
        <v>0.075</v>
      </c>
      <c r="P348" s="61">
        <f t="shared" si="109"/>
        <v>0.05172413793103448</v>
      </c>
      <c r="Q348" s="63">
        <f t="shared" si="109"/>
        <v>0.01935483870967742</v>
      </c>
      <c r="R348" s="76"/>
      <c r="S348" s="29">
        <v>1999</v>
      </c>
      <c r="T348" s="61">
        <f t="shared" si="115"/>
        <v>0.17647058823529413</v>
      </c>
      <c r="U348" s="61">
        <f t="shared" si="113"/>
        <v>0.061224489795918366</v>
      </c>
      <c r="V348" s="61">
        <f t="shared" si="113"/>
        <v>0.03296703296703297</v>
      </c>
      <c r="W348" s="61">
        <f t="shared" si="113"/>
        <v>0.01276595744680851</v>
      </c>
      <c r="X348" s="76"/>
      <c r="Y348" s="29">
        <v>1999</v>
      </c>
      <c r="Z348" s="61">
        <f t="shared" si="114"/>
        <v>0.17647058823529413</v>
      </c>
      <c r="AA348" s="61">
        <f t="shared" si="110"/>
        <v>0.061224489795918366</v>
      </c>
      <c r="AB348" s="61">
        <f t="shared" si="110"/>
        <v>0.038461538461538464</v>
      </c>
      <c r="AC348" s="62">
        <f t="shared" si="110"/>
        <v>0.01744186046511628</v>
      </c>
      <c r="AD348" s="76"/>
      <c r="AE348" s="29">
        <v>1999</v>
      </c>
      <c r="AF348" s="62">
        <f t="shared" si="111"/>
        <v>0.03333333333333333</v>
      </c>
      <c r="AG348" s="76"/>
    </row>
    <row r="349" spans="1:33" ht="12.75">
      <c r="A349" s="29">
        <v>2000</v>
      </c>
      <c r="B349" s="61">
        <f>12/B178</f>
        <v>0.16</v>
      </c>
      <c r="C349" s="62">
        <f>12/C178</f>
        <v>0.08</v>
      </c>
      <c r="D349" s="62">
        <f>12/D178</f>
        <v>0.043795620437956206</v>
      </c>
      <c r="E349" s="64">
        <f>15/E178</f>
        <v>0.0203527815468114</v>
      </c>
      <c r="F349" s="76"/>
      <c r="H349" s="61">
        <f aca="true" t="shared" si="117" ref="H349:K359">3/H178</f>
        <v>0.375</v>
      </c>
      <c r="I349" s="61">
        <f t="shared" si="117"/>
        <v>0.2</v>
      </c>
      <c r="J349" s="61">
        <f t="shared" si="117"/>
        <v>0.07894736842105263</v>
      </c>
      <c r="K349" s="62">
        <f t="shared" si="117"/>
        <v>0.02142857142857143</v>
      </c>
      <c r="L349" s="76"/>
      <c r="N349" s="61">
        <f t="shared" si="116"/>
        <v>0.15</v>
      </c>
      <c r="O349" s="61">
        <f t="shared" si="109"/>
        <v>0.09090909090909091</v>
      </c>
      <c r="P349" s="61">
        <f t="shared" si="109"/>
        <v>0.04838709677419355</v>
      </c>
      <c r="Q349" s="61">
        <f t="shared" si="109"/>
        <v>0.020833333333333332</v>
      </c>
      <c r="R349" s="76"/>
      <c r="S349" s="29">
        <v>2000</v>
      </c>
      <c r="T349" s="61">
        <f t="shared" si="115"/>
        <v>0.125</v>
      </c>
      <c r="U349" s="61">
        <f t="shared" si="113"/>
        <v>0.057692307692307696</v>
      </c>
      <c r="V349" s="61">
        <f t="shared" si="113"/>
        <v>0.031578947368421054</v>
      </c>
      <c r="W349" s="61">
        <f t="shared" si="113"/>
        <v>0.014492753623188406</v>
      </c>
      <c r="X349" s="76"/>
      <c r="Y349" s="29">
        <v>2000</v>
      </c>
      <c r="Z349" s="61">
        <f t="shared" si="114"/>
        <v>0.13043478260869565</v>
      </c>
      <c r="AA349" s="61">
        <f t="shared" si="110"/>
        <v>0.06</v>
      </c>
      <c r="AB349" s="61">
        <f t="shared" si="110"/>
        <v>0.0379746835443038</v>
      </c>
      <c r="AC349" s="62">
        <f t="shared" si="110"/>
        <v>0.018292682926829267</v>
      </c>
      <c r="AD349" s="76"/>
      <c r="AE349" s="29">
        <v>2000</v>
      </c>
      <c r="AF349" s="61">
        <f t="shared" si="111"/>
        <v>0.036585365853658534</v>
      </c>
      <c r="AG349" s="76"/>
    </row>
    <row r="350" spans="1:33" ht="12.75">
      <c r="A350" s="29">
        <v>2001</v>
      </c>
      <c r="B350" s="61">
        <f aca="true" t="shared" si="118" ref="B350:D359">12/B179</f>
        <v>0.14457831325301204</v>
      </c>
      <c r="C350" s="62">
        <f t="shared" si="118"/>
        <v>0.07272727272727272</v>
      </c>
      <c r="D350" s="62">
        <f t="shared" si="118"/>
        <v>0.04363636363636364</v>
      </c>
      <c r="E350" s="62">
        <f aca="true" t="shared" si="119" ref="E350:E359">15/E179</f>
        <v>0.020891364902506964</v>
      </c>
      <c r="F350" s="76"/>
      <c r="H350" s="61">
        <f t="shared" si="117"/>
        <v>0.2</v>
      </c>
      <c r="I350" s="61">
        <f t="shared" si="117"/>
        <v>0.13043478260869565</v>
      </c>
      <c r="J350" s="61">
        <f t="shared" si="117"/>
        <v>0.06521739130434782</v>
      </c>
      <c r="K350" s="62">
        <f t="shared" si="117"/>
        <v>0.023622047244094488</v>
      </c>
      <c r="L350" s="76"/>
      <c r="N350" s="61">
        <f t="shared" si="116"/>
        <v>0.13636363636363635</v>
      </c>
      <c r="O350" s="61">
        <f t="shared" si="109"/>
        <v>0.08108108108108109</v>
      </c>
      <c r="P350" s="61">
        <f t="shared" si="109"/>
        <v>0.05357142857142857</v>
      </c>
      <c r="Q350" s="61">
        <f t="shared" si="109"/>
        <v>0.02158273381294964</v>
      </c>
      <c r="R350" s="76"/>
      <c r="S350" s="29">
        <v>2001</v>
      </c>
      <c r="T350" s="61">
        <f t="shared" si="115"/>
        <v>0.125</v>
      </c>
      <c r="U350" s="61">
        <f t="shared" si="113"/>
        <v>0.057692307692307696</v>
      </c>
      <c r="V350" s="61">
        <f t="shared" si="113"/>
        <v>0.03409090909090909</v>
      </c>
      <c r="W350" s="61">
        <f t="shared" si="113"/>
        <v>0.014563106796116505</v>
      </c>
      <c r="X350" s="76"/>
      <c r="Y350" s="29">
        <v>2001</v>
      </c>
      <c r="Z350" s="61">
        <f t="shared" si="114"/>
        <v>0.13636363636363635</v>
      </c>
      <c r="AA350" s="61">
        <f t="shared" si="110"/>
        <v>0.05660377358490566</v>
      </c>
      <c r="AB350" s="61">
        <f t="shared" si="110"/>
        <v>0.03529411764705882</v>
      </c>
      <c r="AC350" s="62">
        <f t="shared" si="110"/>
        <v>0.01948051948051948</v>
      </c>
      <c r="AD350" s="76"/>
      <c r="AE350" s="29">
        <v>2001</v>
      </c>
      <c r="AF350" s="61">
        <f t="shared" si="111"/>
        <v>0.03260869565217391</v>
      </c>
      <c r="AG350" s="76"/>
    </row>
    <row r="351" spans="1:33" ht="12.75">
      <c r="A351" s="29">
        <v>2002</v>
      </c>
      <c r="B351" s="61">
        <f t="shared" si="118"/>
        <v>0.12903225806451613</v>
      </c>
      <c r="C351" s="62">
        <f t="shared" si="118"/>
        <v>0.061855670103092786</v>
      </c>
      <c r="D351" s="62">
        <f t="shared" si="118"/>
        <v>0.0375</v>
      </c>
      <c r="E351" s="62">
        <f t="shared" si="119"/>
        <v>0.020689655172413793</v>
      </c>
      <c r="F351" s="76"/>
      <c r="H351" s="61">
        <f t="shared" si="117"/>
        <v>0.15789473684210525</v>
      </c>
      <c r="I351" s="61">
        <f t="shared" si="117"/>
        <v>0.07692307692307693</v>
      </c>
      <c r="J351" s="61">
        <f t="shared" si="117"/>
        <v>0.04477611940298507</v>
      </c>
      <c r="K351" s="62">
        <f t="shared" si="117"/>
        <v>0.020833333333333332</v>
      </c>
      <c r="L351" s="76"/>
      <c r="N351" s="61">
        <f t="shared" si="116"/>
        <v>0.11538461538461539</v>
      </c>
      <c r="O351" s="61">
        <f t="shared" si="109"/>
        <v>0.06666666666666667</v>
      </c>
      <c r="P351" s="61">
        <f t="shared" si="109"/>
        <v>0.04225352112676056</v>
      </c>
      <c r="Q351" s="61">
        <f t="shared" si="109"/>
        <v>0.021739130434782608</v>
      </c>
      <c r="R351" s="76"/>
      <c r="S351" s="29">
        <v>2002</v>
      </c>
      <c r="T351" s="61">
        <f t="shared" si="115"/>
        <v>0.1111111111111111</v>
      </c>
      <c r="U351" s="61">
        <f t="shared" si="113"/>
        <v>0.05</v>
      </c>
      <c r="V351" s="61">
        <f t="shared" si="113"/>
        <v>0.028846153846153848</v>
      </c>
      <c r="W351" s="61">
        <f t="shared" si="113"/>
        <v>0.014634146341463415</v>
      </c>
      <c r="X351" s="76"/>
      <c r="Y351" s="29">
        <v>2002</v>
      </c>
      <c r="Z351" s="61">
        <f t="shared" si="114"/>
        <v>0.14285714285714285</v>
      </c>
      <c r="AA351" s="61">
        <f t="shared" si="110"/>
        <v>0.06</v>
      </c>
      <c r="AB351" s="61">
        <f t="shared" si="110"/>
        <v>0.038461538461538464</v>
      </c>
      <c r="AC351" s="62">
        <f t="shared" si="110"/>
        <v>0.02</v>
      </c>
      <c r="AD351" s="76"/>
      <c r="AE351" s="29">
        <v>2002</v>
      </c>
      <c r="AF351" s="61">
        <f t="shared" si="111"/>
        <v>0.03409090909090909</v>
      </c>
      <c r="AG351" s="76"/>
    </row>
    <row r="352" spans="1:33" ht="12.75">
      <c r="A352" s="29">
        <v>2003</v>
      </c>
      <c r="B352" s="61">
        <f t="shared" si="118"/>
        <v>0.10526315789473684</v>
      </c>
      <c r="C352" s="62">
        <f t="shared" si="118"/>
        <v>0.06153846153846154</v>
      </c>
      <c r="D352" s="62">
        <f t="shared" si="118"/>
        <v>0.036585365853658534</v>
      </c>
      <c r="E352" s="62">
        <f t="shared" si="119"/>
        <v>0.02032520325203252</v>
      </c>
      <c r="F352" s="76"/>
      <c r="H352" s="61">
        <f t="shared" si="117"/>
        <v>0.15</v>
      </c>
      <c r="I352" s="61">
        <f t="shared" si="117"/>
        <v>0.07894736842105263</v>
      </c>
      <c r="J352" s="61">
        <f t="shared" si="117"/>
        <v>0.041666666666666664</v>
      </c>
      <c r="K352" s="62">
        <f t="shared" si="117"/>
        <v>0.021739130434782608</v>
      </c>
      <c r="L352" s="76"/>
      <c r="N352" s="61">
        <f t="shared" si="116"/>
        <v>0.1</v>
      </c>
      <c r="O352" s="61">
        <f t="shared" si="109"/>
        <v>0.06382978723404255</v>
      </c>
      <c r="P352" s="61">
        <f t="shared" si="109"/>
        <v>0.041666666666666664</v>
      </c>
      <c r="Q352" s="61">
        <f t="shared" si="109"/>
        <v>0.020134228187919462</v>
      </c>
      <c r="R352" s="76"/>
      <c r="S352" s="29">
        <v>2003</v>
      </c>
      <c r="T352" s="61">
        <f t="shared" si="115"/>
        <v>0.08823529411764706</v>
      </c>
      <c r="U352" s="61">
        <f t="shared" si="113"/>
        <v>0.04918032786885246</v>
      </c>
      <c r="V352" s="61">
        <f t="shared" si="113"/>
        <v>0.03</v>
      </c>
      <c r="W352" s="61">
        <f t="shared" si="113"/>
        <v>0.014925373134328358</v>
      </c>
      <c r="X352" s="76"/>
      <c r="Y352" s="29">
        <v>2003</v>
      </c>
      <c r="Z352" s="61">
        <f t="shared" si="114"/>
        <v>0.1</v>
      </c>
      <c r="AA352" s="61">
        <f t="shared" si="110"/>
        <v>0.061224489795918366</v>
      </c>
      <c r="AB352" s="61">
        <f t="shared" si="110"/>
        <v>0.03571428571428571</v>
      </c>
      <c r="AC352" s="62">
        <f t="shared" si="110"/>
        <v>0.018633540372670808</v>
      </c>
      <c r="AD352" s="76"/>
      <c r="AE352" s="29">
        <v>2003</v>
      </c>
      <c r="AF352" s="61">
        <f t="shared" si="111"/>
        <v>0.033707865168539325</v>
      </c>
      <c r="AG352" s="76"/>
    </row>
    <row r="353" spans="1:33" ht="12.75">
      <c r="A353" s="29">
        <v>2004</v>
      </c>
      <c r="B353" s="63">
        <f t="shared" si="118"/>
        <v>0.08695652173913043</v>
      </c>
      <c r="C353" s="62">
        <f t="shared" si="118"/>
        <v>0.05825242718446602</v>
      </c>
      <c r="D353" s="62">
        <f t="shared" si="118"/>
        <v>0.03468208092485549</v>
      </c>
      <c r="E353" s="62">
        <f t="shared" si="119"/>
        <v>0.020718232044198894</v>
      </c>
      <c r="F353" s="76"/>
      <c r="H353" s="63">
        <f t="shared" si="117"/>
        <v>0.125</v>
      </c>
      <c r="I353" s="62">
        <f t="shared" si="117"/>
        <v>0.07142857142857142</v>
      </c>
      <c r="J353" s="61">
        <f t="shared" si="117"/>
        <v>0.0410958904109589</v>
      </c>
      <c r="K353" s="64">
        <f t="shared" si="117"/>
        <v>0.02097902097902098</v>
      </c>
      <c r="L353" s="76"/>
      <c r="N353" s="61">
        <f t="shared" si="116"/>
        <v>0.08823529411764706</v>
      </c>
      <c r="O353" s="61">
        <f t="shared" si="109"/>
        <v>0.058823529411764705</v>
      </c>
      <c r="P353" s="61">
        <f t="shared" si="109"/>
        <v>0.038461538461538464</v>
      </c>
      <c r="Q353" s="61">
        <f t="shared" si="109"/>
        <v>0.020689655172413793</v>
      </c>
      <c r="R353" s="76"/>
      <c r="S353" s="29">
        <v>2004</v>
      </c>
      <c r="T353" s="63">
        <f t="shared" si="115"/>
        <v>0.07317073170731707</v>
      </c>
      <c r="U353" s="61">
        <f t="shared" si="113"/>
        <v>0.05357142857142857</v>
      </c>
      <c r="V353" s="61">
        <f t="shared" si="113"/>
        <v>0.030612244897959183</v>
      </c>
      <c r="W353" s="61">
        <f t="shared" si="113"/>
        <v>0.015873015873015872</v>
      </c>
      <c r="X353" s="76"/>
      <c r="Y353" s="29">
        <v>2004</v>
      </c>
      <c r="Z353" s="63">
        <f t="shared" si="114"/>
        <v>0.07692307692307693</v>
      </c>
      <c r="AA353" s="61">
        <f t="shared" si="110"/>
        <v>0.05263157894736842</v>
      </c>
      <c r="AB353" s="61">
        <f t="shared" si="110"/>
        <v>0.030927835051546393</v>
      </c>
      <c r="AC353" s="62">
        <f t="shared" si="110"/>
        <v>0.01935483870967742</v>
      </c>
      <c r="AD353" s="76"/>
      <c r="AE353" s="29">
        <v>2004</v>
      </c>
      <c r="AF353" s="61">
        <f t="shared" si="111"/>
        <v>0.03260869565217391</v>
      </c>
      <c r="AG353" s="76"/>
    </row>
    <row r="354" spans="1:33" ht="12.75">
      <c r="A354" s="29">
        <v>2005</v>
      </c>
      <c r="B354" s="61">
        <f t="shared" si="118"/>
        <v>0.10344827586206896</v>
      </c>
      <c r="C354" s="62">
        <f t="shared" si="118"/>
        <v>0.058823529411764705</v>
      </c>
      <c r="D354" s="64">
        <f t="shared" si="118"/>
        <v>0.03116883116883117</v>
      </c>
      <c r="E354" s="62">
        <f t="shared" si="119"/>
        <v>0.021520803443328552</v>
      </c>
      <c r="F354" s="76"/>
      <c r="H354" s="61">
        <f t="shared" si="117"/>
        <v>0.1875</v>
      </c>
      <c r="I354" s="61">
        <f t="shared" si="117"/>
        <v>0.09375</v>
      </c>
      <c r="J354" s="61">
        <f t="shared" si="117"/>
        <v>0.04411764705882353</v>
      </c>
      <c r="K354" s="62">
        <f t="shared" si="117"/>
        <v>0.023809523809523808</v>
      </c>
      <c r="L354" s="76"/>
      <c r="N354" s="61">
        <f t="shared" si="116"/>
        <v>0.1</v>
      </c>
      <c r="O354" s="61">
        <f t="shared" si="109"/>
        <v>0.0625</v>
      </c>
      <c r="P354" s="63">
        <f t="shared" si="109"/>
        <v>0.031578947368421054</v>
      </c>
      <c r="Q354" s="61">
        <f t="shared" si="109"/>
        <v>0.022556390977443608</v>
      </c>
      <c r="R354" s="76"/>
      <c r="S354" s="29">
        <v>2005</v>
      </c>
      <c r="T354" s="61">
        <f t="shared" si="115"/>
        <v>0.07692307692307693</v>
      </c>
      <c r="U354" s="61">
        <f t="shared" si="113"/>
        <v>0.047619047619047616</v>
      </c>
      <c r="V354" s="61">
        <f t="shared" si="113"/>
        <v>0.024793388429752067</v>
      </c>
      <c r="W354" s="61">
        <f t="shared" si="113"/>
        <v>0.016129032258064516</v>
      </c>
      <c r="X354" s="76"/>
      <c r="Y354" s="29">
        <v>2005</v>
      </c>
      <c r="Z354" s="61">
        <f t="shared" si="114"/>
        <v>0.0967741935483871</v>
      </c>
      <c r="AA354" s="61">
        <f t="shared" si="110"/>
        <v>0.04918032786885246</v>
      </c>
      <c r="AB354" s="63">
        <f t="shared" si="110"/>
        <v>0.0297029702970297</v>
      </c>
      <c r="AC354" s="62">
        <f t="shared" si="110"/>
        <v>0.018518518518518517</v>
      </c>
      <c r="AD354" s="76"/>
      <c r="AE354" s="29">
        <v>2005</v>
      </c>
      <c r="AF354" s="61">
        <f t="shared" si="111"/>
        <v>0.03333333333333333</v>
      </c>
      <c r="AG354" s="76"/>
    </row>
    <row r="355" spans="1:33" ht="12.75">
      <c r="A355" s="29">
        <v>2006</v>
      </c>
      <c r="B355" s="61">
        <f t="shared" si="118"/>
        <v>0.09917355371900827</v>
      </c>
      <c r="C355" s="62">
        <f t="shared" si="118"/>
        <v>0.057692307692307696</v>
      </c>
      <c r="D355" s="62">
        <f t="shared" si="118"/>
        <v>0.03314917127071823</v>
      </c>
      <c r="E355" s="62">
        <f t="shared" si="119"/>
        <v>0.02252252252252252</v>
      </c>
      <c r="F355" s="76"/>
      <c r="H355" s="61">
        <f t="shared" si="117"/>
        <v>0.1875</v>
      </c>
      <c r="I355" s="61">
        <f t="shared" si="117"/>
        <v>0.09375</v>
      </c>
      <c r="J355" s="61">
        <f t="shared" si="117"/>
        <v>0.05</v>
      </c>
      <c r="K355" s="61">
        <f t="shared" si="117"/>
        <v>0.02654867256637168</v>
      </c>
      <c r="L355" s="76"/>
      <c r="N355" s="61">
        <f t="shared" si="116"/>
        <v>0.1</v>
      </c>
      <c r="O355" s="61">
        <f t="shared" si="109"/>
        <v>0.061224489795918366</v>
      </c>
      <c r="P355" s="61">
        <f t="shared" si="109"/>
        <v>0.038461538461538464</v>
      </c>
      <c r="Q355" s="61">
        <f t="shared" si="109"/>
        <v>0.023076923076923078</v>
      </c>
      <c r="R355" s="76"/>
      <c r="S355" s="29">
        <v>2006</v>
      </c>
      <c r="T355" s="61">
        <f t="shared" si="115"/>
        <v>0.07692307692307693</v>
      </c>
      <c r="U355" s="61">
        <f t="shared" si="113"/>
        <v>0.045454545454545456</v>
      </c>
      <c r="V355" s="63">
        <f t="shared" si="113"/>
        <v>0.023809523809523808</v>
      </c>
      <c r="W355" s="61">
        <f t="shared" si="113"/>
        <v>0.015873015873015872</v>
      </c>
      <c r="X355" s="76"/>
      <c r="Y355" s="29">
        <v>2006</v>
      </c>
      <c r="Z355" s="61">
        <f t="shared" si="114"/>
        <v>0.08333333333333333</v>
      </c>
      <c r="AA355" s="61">
        <f t="shared" si="110"/>
        <v>0.04918032786885246</v>
      </c>
      <c r="AB355" s="61">
        <f t="shared" si="110"/>
        <v>0.030612244897959183</v>
      </c>
      <c r="AC355" s="62">
        <f t="shared" si="110"/>
        <v>0.019867549668874173</v>
      </c>
      <c r="AD355" s="76"/>
      <c r="AE355" s="29">
        <v>2006</v>
      </c>
      <c r="AF355" s="61">
        <f t="shared" si="111"/>
        <v>0.03614457831325301</v>
      </c>
      <c r="AG355" s="76"/>
    </row>
    <row r="356" spans="1:33" ht="12.75">
      <c r="A356" s="29">
        <v>2007</v>
      </c>
      <c r="B356" s="61">
        <f t="shared" si="118"/>
        <v>0.09302325581395349</v>
      </c>
      <c r="C356" s="62">
        <f t="shared" si="118"/>
        <v>0.056338028169014086</v>
      </c>
      <c r="D356" s="62">
        <f t="shared" si="118"/>
        <v>0.03234501347708895</v>
      </c>
      <c r="E356" s="62">
        <f t="shared" si="119"/>
        <v>0.024469820554649267</v>
      </c>
      <c r="F356" s="76"/>
      <c r="H356" s="61">
        <f t="shared" si="117"/>
        <v>0.13043478260869565</v>
      </c>
      <c r="I356" s="61">
        <f t="shared" si="117"/>
        <v>0.08571428571428572</v>
      </c>
      <c r="J356" s="63">
        <f t="shared" si="117"/>
        <v>0.03896103896103896</v>
      </c>
      <c r="K356" s="61">
        <f t="shared" si="117"/>
        <v>0.028037383177570093</v>
      </c>
      <c r="L356" s="76"/>
      <c r="N356" s="61">
        <f t="shared" si="116"/>
        <v>0.1111111111111111</v>
      </c>
      <c r="O356" s="61">
        <f t="shared" si="109"/>
        <v>0.061224489795918366</v>
      </c>
      <c r="P356" s="61">
        <f t="shared" si="109"/>
        <v>0.03296703296703297</v>
      </c>
      <c r="Q356" s="61">
        <f t="shared" si="109"/>
        <v>0.024793388429752067</v>
      </c>
      <c r="R356" s="76"/>
      <c r="S356" s="29">
        <v>2007</v>
      </c>
      <c r="T356" s="61">
        <f t="shared" si="115"/>
        <v>0.07317073170731707</v>
      </c>
      <c r="U356" s="63">
        <f t="shared" si="113"/>
        <v>0.04411764705882353</v>
      </c>
      <c r="V356" s="61">
        <f t="shared" si="113"/>
        <v>0.027522935779816515</v>
      </c>
      <c r="W356" s="61">
        <f t="shared" si="113"/>
        <v>0.018404907975460124</v>
      </c>
      <c r="X356" s="76"/>
      <c r="Y356" s="29">
        <v>2007</v>
      </c>
      <c r="Z356" s="61">
        <f t="shared" si="114"/>
        <v>0.07894736842105263</v>
      </c>
      <c r="AA356" s="61">
        <f t="shared" si="110"/>
        <v>0.04918032786885246</v>
      </c>
      <c r="AB356" s="61">
        <f t="shared" si="110"/>
        <v>0.031914893617021274</v>
      </c>
      <c r="AC356" s="62">
        <f t="shared" si="110"/>
        <v>0.02127659574468085</v>
      </c>
      <c r="AD356" s="76"/>
      <c r="AE356" s="29">
        <v>2007</v>
      </c>
      <c r="AF356" s="61">
        <f t="shared" si="111"/>
        <v>0.037037037037037035</v>
      </c>
      <c r="AG356" s="76"/>
    </row>
    <row r="357" spans="1:33" ht="12.75">
      <c r="A357" s="29">
        <v>2008</v>
      </c>
      <c r="B357" s="61">
        <f t="shared" si="118"/>
        <v>0.09523809523809523</v>
      </c>
      <c r="C357" s="62">
        <f t="shared" si="118"/>
        <v>0.05853658536585366</v>
      </c>
      <c r="D357" s="62">
        <f t="shared" si="118"/>
        <v>0.0345821325648415</v>
      </c>
      <c r="E357" s="62">
        <f t="shared" si="119"/>
        <v>0.024390243902439025</v>
      </c>
      <c r="F357" s="76"/>
      <c r="H357" s="61">
        <f t="shared" si="117"/>
        <v>0.16666666666666666</v>
      </c>
      <c r="I357" s="61">
        <f t="shared" si="117"/>
        <v>0.09375</v>
      </c>
      <c r="J357" s="61">
        <f t="shared" si="117"/>
        <v>0.05357142857142857</v>
      </c>
      <c r="K357" s="61">
        <f t="shared" si="117"/>
        <v>0.030303030303030304</v>
      </c>
      <c r="L357" s="76"/>
      <c r="N357" s="63">
        <f t="shared" si="116"/>
        <v>0.08333333333333333</v>
      </c>
      <c r="O357" s="61">
        <f t="shared" si="109"/>
        <v>0.05357142857142857</v>
      </c>
      <c r="P357" s="61">
        <f t="shared" si="109"/>
        <v>0.03296703296703297</v>
      </c>
      <c r="Q357" s="61">
        <f t="shared" si="109"/>
        <v>0.023622047244094488</v>
      </c>
      <c r="R357" s="76"/>
      <c r="S357" s="29">
        <v>2008</v>
      </c>
      <c r="T357" s="61">
        <f t="shared" si="115"/>
        <v>0.07692307692307693</v>
      </c>
      <c r="U357" s="61">
        <f t="shared" si="113"/>
        <v>0.04838709677419355</v>
      </c>
      <c r="V357" s="61">
        <f t="shared" si="113"/>
        <v>0.02564102564102564</v>
      </c>
      <c r="W357" s="61">
        <f t="shared" si="113"/>
        <v>0.01875</v>
      </c>
      <c r="X357" s="76"/>
      <c r="Y357" s="29">
        <v>2008</v>
      </c>
      <c r="Z357" s="61">
        <f t="shared" si="114"/>
        <v>0.09090909090909091</v>
      </c>
      <c r="AA357" s="61">
        <f t="shared" si="110"/>
        <v>0.05454545454545454</v>
      </c>
      <c r="AB357" s="61">
        <f t="shared" si="110"/>
        <v>0.03614457831325301</v>
      </c>
      <c r="AC357" s="62">
        <f t="shared" si="110"/>
        <v>0.020689655172413793</v>
      </c>
      <c r="AD357" s="76"/>
      <c r="AE357" s="29">
        <v>2008</v>
      </c>
      <c r="AF357" s="61">
        <f t="shared" si="111"/>
        <v>0.03571428571428571</v>
      </c>
      <c r="AG357" s="76"/>
    </row>
    <row r="358" spans="1:33" ht="12.75">
      <c r="A358" s="29">
        <v>2009</v>
      </c>
      <c r="B358" s="61">
        <f t="shared" si="118"/>
        <v>0.09448818897637795</v>
      </c>
      <c r="C358" s="64">
        <f t="shared" si="118"/>
        <v>0.05309734513274336</v>
      </c>
      <c r="D358" s="62">
        <f t="shared" si="118"/>
        <v>0.0326975476839237</v>
      </c>
      <c r="E358" s="62">
        <f t="shared" si="119"/>
        <v>0.024154589371980676</v>
      </c>
      <c r="F358" s="76"/>
      <c r="H358" s="61">
        <f t="shared" si="117"/>
        <v>0.13043478260869565</v>
      </c>
      <c r="I358" s="64">
        <f t="shared" si="117"/>
        <v>0.07142857142857142</v>
      </c>
      <c r="J358" s="61">
        <f t="shared" si="117"/>
        <v>0.04285714285714286</v>
      </c>
      <c r="K358" s="61">
        <f t="shared" si="117"/>
        <v>0.02631578947368421</v>
      </c>
      <c r="L358" s="76"/>
      <c r="N358" s="61">
        <f t="shared" si="116"/>
        <v>0.0967741935483871</v>
      </c>
      <c r="O358" s="63">
        <f t="shared" si="109"/>
        <v>0.04838709677419355</v>
      </c>
      <c r="P358" s="61">
        <f t="shared" si="109"/>
        <v>0.034482758620689655</v>
      </c>
      <c r="Q358" s="61">
        <f t="shared" si="109"/>
        <v>0.024193548387096774</v>
      </c>
      <c r="R358" s="76"/>
      <c r="S358" s="29">
        <v>2009</v>
      </c>
      <c r="T358" s="61">
        <f t="shared" si="115"/>
        <v>0.08108108108108109</v>
      </c>
      <c r="U358" s="61">
        <f t="shared" si="113"/>
        <v>0.05172413793103448</v>
      </c>
      <c r="V358" s="61">
        <f t="shared" si="113"/>
        <v>0.026785714285714284</v>
      </c>
      <c r="W358" s="61">
        <f t="shared" si="113"/>
        <v>0.018633540372670808</v>
      </c>
      <c r="X358" s="76"/>
      <c r="Y358" s="29">
        <v>2009</v>
      </c>
      <c r="Z358" s="61">
        <f t="shared" si="114"/>
        <v>0.08333333333333333</v>
      </c>
      <c r="AA358" s="63">
        <f t="shared" si="110"/>
        <v>0.046875</v>
      </c>
      <c r="AB358" s="61">
        <f t="shared" si="110"/>
        <v>0.030612244897959183</v>
      </c>
      <c r="AC358" s="62">
        <f t="shared" si="110"/>
        <v>0.02112676056338028</v>
      </c>
      <c r="AD358" s="76"/>
      <c r="AE358" s="29">
        <v>2009</v>
      </c>
      <c r="AF358" s="61">
        <f t="shared" si="111"/>
        <v>0.0375</v>
      </c>
      <c r="AG358" s="76"/>
    </row>
    <row r="359" spans="1:33" ht="12.75">
      <c r="A359" s="29">
        <v>2010</v>
      </c>
      <c r="B359" s="61">
        <f t="shared" si="118"/>
        <v>0.11650485436893204</v>
      </c>
      <c r="C359" s="62">
        <f t="shared" si="118"/>
        <v>0.06521739130434782</v>
      </c>
      <c r="D359" s="62">
        <f t="shared" si="118"/>
        <v>0.03428571428571429</v>
      </c>
      <c r="E359" s="62">
        <f t="shared" si="119"/>
        <v>0.022796352583586626</v>
      </c>
      <c r="F359" s="76"/>
      <c r="H359" s="61">
        <f t="shared" si="117"/>
        <v>0.14285714285714285</v>
      </c>
      <c r="I359" s="61">
        <f t="shared" si="117"/>
        <v>0.10714285714285714</v>
      </c>
      <c r="J359" s="61">
        <f t="shared" si="117"/>
        <v>0.04838709677419355</v>
      </c>
      <c r="K359" s="61">
        <f t="shared" si="117"/>
        <v>0.02830188679245283</v>
      </c>
      <c r="L359" s="76"/>
      <c r="N359" s="61">
        <f t="shared" si="116"/>
        <v>0.13043478260869565</v>
      </c>
      <c r="O359" s="61">
        <f t="shared" si="109"/>
        <v>0.06666666666666667</v>
      </c>
      <c r="P359" s="61">
        <f t="shared" si="109"/>
        <v>0.03296703296703297</v>
      </c>
      <c r="Q359" s="61">
        <f t="shared" si="109"/>
        <v>0.024</v>
      </c>
      <c r="R359" s="76"/>
      <c r="S359" s="29">
        <v>2010</v>
      </c>
      <c r="T359" s="61">
        <f t="shared" si="115"/>
        <v>0.09375</v>
      </c>
      <c r="U359" s="61">
        <f t="shared" si="113"/>
        <v>0.05263157894736842</v>
      </c>
      <c r="V359" s="61">
        <f t="shared" si="113"/>
        <v>0.02857142857142857</v>
      </c>
      <c r="W359" s="61">
        <f t="shared" si="113"/>
        <v>0.017857142857142856</v>
      </c>
      <c r="X359" s="76"/>
      <c r="Y359" s="29">
        <v>2010</v>
      </c>
      <c r="Z359" s="61">
        <f t="shared" si="114"/>
        <v>0.1111111111111111</v>
      </c>
      <c r="AA359" s="61">
        <f t="shared" si="110"/>
        <v>0.05555555555555555</v>
      </c>
      <c r="AB359" s="61">
        <f t="shared" si="110"/>
        <v>0.03260869565217391</v>
      </c>
      <c r="AC359" s="62">
        <f t="shared" si="110"/>
        <v>0.017857142857142856</v>
      </c>
      <c r="AD359" s="76"/>
      <c r="AE359" s="29">
        <v>2010</v>
      </c>
      <c r="AF359" s="61">
        <f t="shared" si="111"/>
        <v>0.03296703296703297</v>
      </c>
      <c r="AG359" s="76"/>
    </row>
    <row r="363" spans="1:5" ht="12.75">
      <c r="A363" t="s">
        <v>150</v>
      </c>
      <c r="C363" t="s">
        <v>151</v>
      </c>
      <c r="E363">
        <v>2010</v>
      </c>
    </row>
    <row r="364" ht="12.75">
      <c r="E364">
        <v>101</v>
      </c>
    </row>
    <row r="366" ht="12.75">
      <c r="A366" t="s">
        <v>152</v>
      </c>
    </row>
  </sheetData>
  <mergeCells count="84">
    <mergeCell ref="AD336:AD359"/>
    <mergeCell ref="AG336:AG359"/>
    <mergeCell ref="B334:F334"/>
    <mergeCell ref="H334:L334"/>
    <mergeCell ref="F336:F359"/>
    <mergeCell ref="L336:L359"/>
    <mergeCell ref="R336:R359"/>
    <mergeCell ref="X336:X359"/>
    <mergeCell ref="N334:R334"/>
    <mergeCell ref="T334:X334"/>
    <mergeCell ref="Z305:AD305"/>
    <mergeCell ref="AF305:AG305"/>
    <mergeCell ref="AD307:AD330"/>
    <mergeCell ref="AG307:AG330"/>
    <mergeCell ref="Z334:AD334"/>
    <mergeCell ref="AF334:AG334"/>
    <mergeCell ref="F307:F330"/>
    <mergeCell ref="L307:L330"/>
    <mergeCell ref="R307:R330"/>
    <mergeCell ref="X307:X330"/>
    <mergeCell ref="B305:F305"/>
    <mergeCell ref="H305:L305"/>
    <mergeCell ref="N305:R305"/>
    <mergeCell ref="T305:X305"/>
    <mergeCell ref="Z276:AD276"/>
    <mergeCell ref="AF276:AG276"/>
    <mergeCell ref="F278:F301"/>
    <mergeCell ref="L278:L301"/>
    <mergeCell ref="R278:R301"/>
    <mergeCell ref="X278:X301"/>
    <mergeCell ref="AD278:AD301"/>
    <mergeCell ref="AG278:AG301"/>
    <mergeCell ref="B276:F276"/>
    <mergeCell ref="H276:L276"/>
    <mergeCell ref="N276:R276"/>
    <mergeCell ref="T276:X276"/>
    <mergeCell ref="AF107:AG107"/>
    <mergeCell ref="AG109:AG132"/>
    <mergeCell ref="AG221:AG244"/>
    <mergeCell ref="Z107:AD107"/>
    <mergeCell ref="AD109:AD132"/>
    <mergeCell ref="AD221:AD244"/>
    <mergeCell ref="AD165:AD188"/>
    <mergeCell ref="AG165:AG188"/>
    <mergeCell ref="X221:X244"/>
    <mergeCell ref="T107:X107"/>
    <mergeCell ref="X109:X132"/>
    <mergeCell ref="R221:R244"/>
    <mergeCell ref="N107:R107"/>
    <mergeCell ref="R109:R132"/>
    <mergeCell ref="R165:R188"/>
    <mergeCell ref="X165:X188"/>
    <mergeCell ref="R193:R216"/>
    <mergeCell ref="X193:X216"/>
    <mergeCell ref="V6:X6"/>
    <mergeCell ref="B107:F107"/>
    <mergeCell ref="S6:U6"/>
    <mergeCell ref="G6:I6"/>
    <mergeCell ref="J6:L6"/>
    <mergeCell ref="M6:O6"/>
    <mergeCell ref="P6:R6"/>
    <mergeCell ref="H107:L107"/>
    <mergeCell ref="F109:F132"/>
    <mergeCell ref="F221:F244"/>
    <mergeCell ref="L109:L132"/>
    <mergeCell ref="L221:L244"/>
    <mergeCell ref="F165:F188"/>
    <mergeCell ref="L165:L188"/>
    <mergeCell ref="F193:F216"/>
    <mergeCell ref="L193:L216"/>
    <mergeCell ref="AD193:AD216"/>
    <mergeCell ref="AG193:AG216"/>
    <mergeCell ref="F137:F160"/>
    <mergeCell ref="L137:L160"/>
    <mergeCell ref="R137:R160"/>
    <mergeCell ref="X137:X160"/>
    <mergeCell ref="AD137:AD160"/>
    <mergeCell ref="AG137:AG160"/>
    <mergeCell ref="AD249:AD272"/>
    <mergeCell ref="AG249:AG272"/>
    <mergeCell ref="F249:F272"/>
    <mergeCell ref="L249:L272"/>
    <mergeCell ref="R249:R272"/>
    <mergeCell ref="X249:X272"/>
  </mergeCells>
  <printOptions/>
  <pageMargins left="0.75" right="0.75" top="1" bottom="1" header="0.4921259845" footer="0.492125984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Karneval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Petržílka</dc:creator>
  <cp:keywords/>
  <dc:description/>
  <cp:lastModifiedBy>vpz</cp:lastModifiedBy>
  <dcterms:created xsi:type="dcterms:W3CDTF">2005-05-24T18:05:34Z</dcterms:created>
  <dcterms:modified xsi:type="dcterms:W3CDTF">2011-07-31T22:41:01Z</dcterms:modified>
  <cp:category/>
  <cp:version/>
  <cp:contentType/>
  <cp:contentStatus/>
</cp:coreProperties>
</file>